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1625"/>
  </bookViews>
  <sheets>
    <sheet name="ISIAN POKJA SOSIALISASI" sheetId="7" r:id="rId1"/>
    <sheet name="Sheet2" sheetId="9" r:id="rId2"/>
    <sheet name="Sheet1" sheetId="8" r:id="rId3"/>
    <sheet name="PENJELASAN FORMAT" sheetId="5" r:id="rId4"/>
    <sheet name="PROGRAM KERJA " sheetId="3" r:id="rId5"/>
  </sheets>
  <calcPr calcId="144525"/>
</workbook>
</file>

<file path=xl/calcChain.xml><?xml version="1.0" encoding="utf-8"?>
<calcChain xmlns="http://schemas.openxmlformats.org/spreadsheetml/2006/main">
  <c r="AU18" i="7" l="1"/>
  <c r="P95" i="8"/>
  <c r="AO19" i="7"/>
  <c r="AP20" i="7" l="1"/>
  <c r="AP15" i="7"/>
  <c r="AO14" i="7"/>
  <c r="AO13" i="7"/>
  <c r="P99" i="8"/>
  <c r="S92" i="8" l="1"/>
  <c r="P96" i="8"/>
  <c r="P92" i="8"/>
  <c r="AP10" i="7"/>
  <c r="L98" i="8"/>
  <c r="K92" i="8"/>
  <c r="AP8" i="7"/>
  <c r="AU8" i="7" s="1"/>
  <c r="G96" i="8"/>
  <c r="E92" i="8"/>
  <c r="M92" i="8"/>
  <c r="AU31" i="7"/>
  <c r="AF8" i="7" l="1"/>
  <c r="X8" i="7"/>
  <c r="O8" i="7" l="1"/>
  <c r="X33" i="7" l="1"/>
  <c r="AU33" i="7" s="1"/>
  <c r="W24" i="7" l="1"/>
  <c r="W14" i="7"/>
  <c r="W18" i="7"/>
  <c r="W13" i="7" s="1"/>
  <c r="W23" i="7" s="1"/>
  <c r="D24" i="3"/>
  <c r="D14" i="3"/>
  <c r="D16" i="3"/>
  <c r="D17" i="3"/>
  <c r="D19" i="3"/>
  <c r="D20" i="3"/>
  <c r="D21" i="3"/>
  <c r="D22" i="3"/>
  <c r="D23" i="3"/>
  <c r="D13" i="3"/>
  <c r="D11" i="3"/>
  <c r="D10" i="3"/>
  <c r="D8" i="3"/>
  <c r="D7" i="3"/>
  <c r="AP28" i="7" l="1"/>
  <c r="AF28" i="7"/>
  <c r="X28" i="7"/>
  <c r="P28" i="7"/>
  <c r="AP26" i="7"/>
  <c r="AF26" i="7"/>
  <c r="X26" i="7"/>
  <c r="P26" i="7"/>
  <c r="L26" i="7"/>
  <c r="AP23" i="7"/>
  <c r="AF23" i="7"/>
  <c r="X23" i="7"/>
  <c r="P23" i="7"/>
  <c r="AP21" i="7"/>
  <c r="AF21" i="7"/>
  <c r="X21" i="7"/>
  <c r="P21" i="7"/>
  <c r="AF20" i="7"/>
  <c r="X20" i="7"/>
  <c r="AU20" i="7" s="1"/>
  <c r="AP18" i="7"/>
  <c r="AF18" i="7"/>
  <c r="X18" i="7"/>
  <c r="P18" i="7"/>
  <c r="AF15" i="7"/>
  <c r="X15" i="7"/>
  <c r="AP13" i="7"/>
  <c r="AU13" i="7" s="1"/>
  <c r="AF13" i="7"/>
  <c r="X13" i="7"/>
  <c r="P13" i="7"/>
  <c r="AF10" i="7"/>
  <c r="X10" i="7"/>
  <c r="P10" i="7"/>
  <c r="AJ25" i="5" l="1"/>
  <c r="AC25" i="5"/>
  <c r="V25" i="5"/>
  <c r="O25" i="5"/>
  <c r="AJ23" i="5"/>
  <c r="AC23" i="5"/>
  <c r="V23" i="5"/>
  <c r="O23" i="5"/>
  <c r="AJ20" i="5"/>
  <c r="AC20" i="5"/>
  <c r="V20" i="5"/>
  <c r="O20" i="5"/>
  <c r="AJ18" i="5"/>
  <c r="AC18" i="5"/>
  <c r="V18" i="5"/>
  <c r="O18" i="5"/>
  <c r="AJ17" i="5"/>
  <c r="AC17" i="5"/>
  <c r="V17" i="5"/>
  <c r="O17" i="5"/>
  <c r="AJ15" i="5"/>
  <c r="AC15" i="5"/>
  <c r="V15" i="5"/>
  <c r="O15" i="5"/>
  <c r="AJ13" i="5"/>
  <c r="AC13" i="5"/>
  <c r="V13" i="5"/>
  <c r="O13" i="5"/>
  <c r="AJ11" i="5"/>
  <c r="AC11" i="5"/>
  <c r="V11" i="5"/>
  <c r="O11" i="5"/>
  <c r="AJ8" i="5"/>
  <c r="AC8" i="5"/>
  <c r="V8" i="5"/>
  <c r="O8" i="5"/>
</calcChain>
</file>

<file path=xl/sharedStrings.xml><?xml version="1.0" encoding="utf-8"?>
<sst xmlns="http://schemas.openxmlformats.org/spreadsheetml/2006/main" count="1732" uniqueCount="1153">
  <si>
    <t>NO</t>
  </si>
  <si>
    <t>INDIKATOR</t>
  </si>
  <si>
    <t>FORMULA</t>
  </si>
  <si>
    <t>SATUAN</t>
  </si>
  <si>
    <t xml:space="preserve">KONDISI AWAL </t>
  </si>
  <si>
    <t>SIFAT INDIKATOR</t>
  </si>
  <si>
    <t>KET.</t>
  </si>
  <si>
    <t>Persen (%)</t>
  </si>
  <si>
    <t xml:space="preserve">Absolut </t>
  </si>
  <si>
    <t>Persentase pengadaan barang dan jasa dengan TKDN minimal 40%</t>
  </si>
  <si>
    <t>(Realisasi PDN semua OPD yang sudah dilaporkan dalam sistem/Realisasi Belanja semua OPD yang sudah dilaporkan dalam sistem) X 100%</t>
  </si>
  <si>
    <t>Absolut</t>
  </si>
  <si>
    <t>Persentase pengadaan barang/jasa produk impor</t>
  </si>
  <si>
    <t>nilai pengadaan produk impor/total nilai pengadaan x 100%</t>
  </si>
  <si>
    <t xml:space="preserve">Incremental </t>
  </si>
  <si>
    <t>Persentase pengadaan barang dan jasa menggunakan non e purchasing dengan TKDN minimal 40%</t>
  </si>
  <si>
    <t>(pengadaan barang/jasa menggunakan non e purchasing dengan TKDN minimal 40%/total pengadaan menggunakan non e purchasing) x 100%</t>
  </si>
  <si>
    <t>Persentase pengadaan barang dan jasa menggunakan e purchasing dengan TKDN minimal 40%</t>
  </si>
  <si>
    <t>(pengadaan barang/jasa menggunakan e purchasing dengan TKDN minimal 40%/total pengadaan menggunakan e purchasing) x 100%</t>
  </si>
  <si>
    <t>Persentase  perangkat daerah dengan nilai impor max 5%</t>
  </si>
  <si>
    <t>jumlah perangkat daerah dengan nilai impor max 5%/jumlah total perangkat daerah x 100%</t>
  </si>
  <si>
    <t>jumlah opd yang melaksanakan pengadaan barang/jasa dengan TKDN min 40%</t>
  </si>
  <si>
    <t>-</t>
  </si>
  <si>
    <t>OPD</t>
  </si>
  <si>
    <t>jumlah pelaku usaha yang memahami preferensi harga</t>
  </si>
  <si>
    <t>Pelaku Usaha</t>
  </si>
  <si>
    <r>
      <t>Absolut</t>
    </r>
    <r>
      <rPr>
        <sz val="10"/>
        <color rgb="FFFF0000"/>
        <rFont val="Bookman Old Style"/>
        <family val="1"/>
      </rPr>
      <t xml:space="preserve"> </t>
    </r>
  </si>
  <si>
    <t>jumlah  produk tayang di e katalog</t>
  </si>
  <si>
    <t>Produk</t>
  </si>
  <si>
    <t>jumlah opd yang melaksanakan pengadaan barang/jasa menggunakan produk impor max 5%</t>
  </si>
  <si>
    <t>Incremental</t>
  </si>
  <si>
    <t>SASARAN</t>
  </si>
  <si>
    <t>PROGRAM</t>
  </si>
  <si>
    <t>KEGIATAN</t>
  </si>
  <si>
    <t>Meningkatnya penggunaan PDN dalam pengadaan barang dan jasa dengan TKDN minimal 40%</t>
  </si>
  <si>
    <t>Pengelolaan pengadaan barang/jasa</t>
  </si>
  <si>
    <t xml:space="preserve"> pembinaan dan advokasi pengadaan barang/jasa</t>
  </si>
  <si>
    <t>Pendampingan proses pengadaan barang/jasa</t>
  </si>
  <si>
    <t>pembinaan pelaku usaha</t>
  </si>
  <si>
    <t>pembinaan pelaku pengadaan barang/jasa</t>
  </si>
  <si>
    <t>TARGET</t>
  </si>
  <si>
    <t>TINDAKLANJUT</t>
  </si>
  <si>
    <t>NILAI/ANGKA META DATA</t>
  </si>
  <si>
    <t>Realisasi PDN semua OPD yang sudah dilaporkan dalam sistem =</t>
  </si>
  <si>
    <t>Realisasi Belanja semua OPD yang sudah dilaporkan dalam sistem =</t>
  </si>
  <si>
    <t>pengadaan barang/jasa menggunakan non e purchasing dengan TKDN minimal 40% =</t>
  </si>
  <si>
    <t>total pengadaan menggunakan non e purchasing =</t>
  </si>
  <si>
    <t>pengadaan barang/jasa menggunakan e purchasing dengan TKDN minimal 40% =</t>
  </si>
  <si>
    <t>jumlah perangkat daerah dengan nilai impor max 5% =</t>
  </si>
  <si>
    <t>jumlah total perangkat daerah x 100% =</t>
  </si>
  <si>
    <t>Persentase pengadaan barang/jasa produk impor =</t>
  </si>
  <si>
    <t>jumlah pelaku usaha yang memahami preferensi harga =</t>
  </si>
  <si>
    <t>jumlah  produk tayang di e katalog =</t>
  </si>
  <si>
    <t>total pengadaan menggunakan e purchasing =</t>
  </si>
  <si>
    <t>jumlah opd yang melaksanakan pengadaan barang/jasa dengan TKDN min 40% =</t>
  </si>
  <si>
    <t>RENCANA KERJA/REALISASI TW I, II, III, IV/TINDAK LANJUT POKJA SOSIALISASI</t>
  </si>
  <si>
    <t>REALISASI KINERJA TW I 2024</t>
  </si>
  <si>
    <t>REALISASI KINERJA TW II 2024</t>
  </si>
  <si>
    <t>REALISASI KINERJA TW III 2024</t>
  </si>
  <si>
    <t>REALISASI KINERJA TW IV 2024</t>
  </si>
  <si>
    <t>TRIWULAN I</t>
  </si>
  <si>
    <t>URAIAN METADATA</t>
  </si>
  <si>
    <t>PERMASALAHAN</t>
  </si>
  <si>
    <t>DIISI RENCANA AKSI/TINDAKLANJUT DARI PERMASALAHAN ATAU AKAR MASALAH</t>
  </si>
  <si>
    <t xml:space="preserve">DIISI RENCANA KERJA KEGIATAN UNTUK TRIWULAN BERJALAN, GUNA MENCAPAI TARGET KINERJA YANG SUDAH DIRENCANAKAN </t>
  </si>
  <si>
    <r>
      <t xml:space="preserve">DIISI RINGKASAN TINDAKLANJUT DARI TINDAKLANJUT PERMASALAHAN KEGIATAN </t>
    </r>
    <r>
      <rPr>
        <b/>
        <sz val="10"/>
        <color rgb="FFFF0000"/>
        <rFont val="Bookman Old Style"/>
        <family val="1"/>
      </rPr>
      <t>(INTI DARI TINDAK LANJUT AKAR MASALAH)</t>
    </r>
    <r>
      <rPr>
        <b/>
        <sz val="10"/>
        <color theme="1"/>
        <rFont val="Bookman Old Style"/>
        <family val="1"/>
      </rPr>
      <t xml:space="preserve">    </t>
    </r>
  </si>
  <si>
    <r>
      <t xml:space="preserve">DIISI PERMASALAHAN  PROGRAM YANG MERUPAKAN  MASALAH YANG DIAMBIL DARI  INTI AKAR MASALAH </t>
    </r>
    <r>
      <rPr>
        <b/>
        <sz val="10"/>
        <color rgb="FFFF0000"/>
        <rFont val="Bookman Old Style"/>
        <family val="1"/>
      </rPr>
      <t>(KHUSUS TRIWULA I TAHUN 2024 MASIH DIMUNGKINKAN UNTUK MENGAMBIL DARI DATA TERAKHIRMASALAH DARI ROADMAP)</t>
    </r>
  </si>
  <si>
    <r>
      <t xml:space="preserve">DIISI PERMASALAHAN  KEGIATAN YANG MENJADI AKAR MASALAH PADA KEGIATAN SAAT TRIWULAN BERJALAN </t>
    </r>
    <r>
      <rPr>
        <b/>
        <sz val="10"/>
        <color rgb="FFFF0000"/>
        <rFont val="Bookman Old Style"/>
        <family val="1"/>
      </rPr>
      <t xml:space="preserve"> (KHUSUS TRIWULA I TAHUN 2024 MASIH DIMUNGKINKAN UNTUK MENGAMBIL DARI DATA TERAKHIR AKAR MASALAH DARI ROADMAP)</t>
    </r>
  </si>
  <si>
    <t xml:space="preserve">DIISI RENCANA KERJA PROGRAM YANG MERUPAKAN  INTI DARI RENCANA KERJA KEGIATAN (BEBERAPA RENCANA KEGIATAN DIRINGKAS MENJADI SATU/DUA RENCANA PROGRAM) PADA TRIWULAN BERJALAN </t>
  </si>
  <si>
    <t xml:space="preserve">DIISI PERMASALAHAN  KEGIATAN YANG MENJADI AKAR MASALAH PADA KEGIATAN SAAT TRIWULAN BERJALAN </t>
  </si>
  <si>
    <t xml:space="preserve">DIISI PERMASALAHAN  PROGRAM YANG MERUPAKAN  MASALAH YANG DIAMBIL DARI  INTI AKAR MASALAH </t>
  </si>
  <si>
    <t>DIISI PERMASALAHAN  PROGRAM YANG MERUPAKAN  MASALAH YANG DIAMBIL DARI  INTI AKAR MASALAH</t>
  </si>
  <si>
    <t xml:space="preserve">DIISI RENCANA KERJA SASARAN YANG MERUPAKAN  INTI DARI RENCANA KERJA PROGRAM PROGRAM YANG ADA DIBAWAH SASARAN  </t>
  </si>
  <si>
    <r>
      <t xml:space="preserve">DIISI RINGKASAN TINDAKLANJUT DARI TINDAKLANJUT MASALAH PROGRAM  </t>
    </r>
    <r>
      <rPr>
        <b/>
        <sz val="10"/>
        <color rgb="FFFF0000"/>
        <rFont val="Bookman Old Style"/>
        <family val="1"/>
      </rPr>
      <t>(INTI DARI TINDAK LANJUT  MASALAH)</t>
    </r>
    <r>
      <rPr>
        <b/>
        <sz val="10"/>
        <color theme="1"/>
        <rFont val="Bookman Old Style"/>
        <family val="1"/>
      </rPr>
      <t xml:space="preserve">    </t>
    </r>
  </si>
  <si>
    <t>DIISI PERMASALAHAN  SASARAN YANG MERUPAKAN  MASALAH POKOK YANG DIAMBIL DARI  INTI MASALAH PADA PROGRAM</t>
  </si>
  <si>
    <r>
      <t xml:space="preserve">DIISI RINGKASAN TINDAKLANJUT DARI TINDAKLANJUT MASALAH PROGRAM  </t>
    </r>
    <r>
      <rPr>
        <b/>
        <sz val="10"/>
        <color rgb="FFFF0000"/>
        <rFont val="Bookman Old Style"/>
        <family val="1"/>
      </rPr>
      <t>(INTI DARI TINDAK LANJUT  MASALAH PADA PROGRAM)</t>
    </r>
    <r>
      <rPr>
        <b/>
        <sz val="10"/>
        <color theme="1"/>
        <rFont val="Bookman Old Style"/>
        <family val="1"/>
      </rPr>
      <t xml:space="preserve">    </t>
    </r>
  </si>
  <si>
    <r>
      <t xml:space="preserve">DIISI PERMASALAHAN  SASARAN YANG MERUPAKAN  MASALAH POKOK YANG DIAMBIL DARI  INTI MASALAH PADA PROGRAM </t>
    </r>
    <r>
      <rPr>
        <b/>
        <sz val="10"/>
        <color rgb="FFFF0000"/>
        <rFont val="Bookman Old Style"/>
        <family val="1"/>
      </rPr>
      <t>(KHUSUS TRIWULA I TAHUN 2024 MASIH DIMUNGKINKAN UNTUK MENGAMBIL DARI DATA TERAKHIRMASALAH DARI ROADMAP)</t>
    </r>
  </si>
  <si>
    <t>T1.S1I1    (TUJUAN 1. SASARAN 1, INDIKATOR 1)</t>
  </si>
  <si>
    <t>T1.S1I1.P1I1 (TUJUAN 1, SASARAN 1, INDIKATOR 1, PROGRAM 1, INDIKATOR 1)</t>
  </si>
  <si>
    <t>T1.S1I1.P1I1.K1   (TUJUAN 1, SASARAN 1, INDIKATOR 1, PROGRAM 1, INDIKATOR 1, KEGIATAN 1)</t>
  </si>
  <si>
    <t>T1.S1I1.P1I2        (TUJUAN 1, SASARAN 1, INDIKATOR 1, PROGRAM 1, INDIKATOR 2)</t>
  </si>
  <si>
    <t>T1.S1I1.P1I2.K1I1 (TUJUAN 1, SASARAN 1, INDIKATOR 1, PROGRAM 1, INDIKATOR 2, KEGIATAN 1, INDIKATOR 1)</t>
  </si>
  <si>
    <t>T1.S1I1.P1I2.K1I2   (TUJUAN 1, SASARAN 1, INDIKATOR 1, PROGRAM 1, INDIKATOR 2, KEGIATAN 1, INDIKATOR 2)</t>
  </si>
  <si>
    <t>T1.S1I2            (TUJUAN 1, SASARAN 1, INDIKATOR 2)</t>
  </si>
  <si>
    <t>T1.S1I2.P1 (TUJUAN 1, SASARAN 1, INDIKATOR 2, PROGRAM 1)</t>
  </si>
  <si>
    <t>T1.S1I2.P1.K1      (TUJUAN 1, SASARAN 1 INDIKATOR 2, PROGRAM 1, KEGIATAN 1)</t>
  </si>
  <si>
    <t>KETERANGAN :</t>
  </si>
  <si>
    <t xml:space="preserve">pengukuran yang memiliki sifat pertumbuhan, penurunan, peningkatan dan pengurangan; dan </t>
  </si>
  <si>
    <t>nilai akhir tahun periode yang merupakan hasil dari penjumlahan nilai tiap tahun.</t>
  </si>
  <si>
    <t>nilai hasil penghitungan pada th n yang tidak akan mempengarui penghitungan pada waktu yang akan datang th n+1;</t>
  </si>
  <si>
    <t>Absolud :</t>
  </si>
  <si>
    <t>Incremental :</t>
  </si>
  <si>
    <t>Komulatif :</t>
  </si>
  <si>
    <t>RENCANA KERJA TAHUNAN</t>
  </si>
  <si>
    <t>TW I 2024</t>
  </si>
  <si>
    <t>TW II 2024</t>
  </si>
  <si>
    <t>TW III 2024</t>
  </si>
  <si>
    <t>REALISASI AKHIR TAHUN</t>
  </si>
  <si>
    <t>TW IV 2024</t>
  </si>
  <si>
    <t>…….</t>
  </si>
  <si>
    <t>……..</t>
  </si>
  <si>
    <t>……</t>
  </si>
  <si>
    <t>1. Hasil Sosialisasi</t>
  </si>
  <si>
    <t xml:space="preserve">1. Pembinaan pelaku usaha </t>
  </si>
  <si>
    <t>1. Nilai hasil test sosialisasi pembinaan</t>
  </si>
  <si>
    <t xml:space="preserve">Target indikator 31 OPD yang sudah melakukan transaksi belanja elektronik ( kecamatan banyak yang Belum) </t>
  </si>
  <si>
    <t>Pembinaan Pelaku pengadaan dan pelaku usaha didalamnya mencakup fasilitasi perijinan dan sertifikasi TKDN</t>
  </si>
  <si>
    <t>pembinaan dan advokasi pengadaan barang/jasa</t>
  </si>
  <si>
    <t>Program</t>
  </si>
  <si>
    <t>Sasaran</t>
  </si>
  <si>
    <t>Kegiatan</t>
  </si>
  <si>
    <t>URAIAN</t>
  </si>
  <si>
    <t>SASARAN/PROGRAM/KEGIATAN</t>
  </si>
  <si>
    <t>PROGRAM KERJA</t>
  </si>
  <si>
    <t xml:space="preserve">1. Peningkatan pembinaan OPD dalam pengadaan barang dan jasa </t>
  </si>
  <si>
    <t xml:space="preserve">2. Peningkatan fasilitasi perijinan dan sertifikasi TKDN </t>
  </si>
  <si>
    <t>PELAKSANAAN</t>
  </si>
  <si>
    <t xml:space="preserve">2. Monev pelaksanaan pengadaan barang dan jasa </t>
  </si>
  <si>
    <t xml:space="preserve">2. Sosialisasi pembukaan etalase baru pada katalog elektronik lokal </t>
  </si>
  <si>
    <t>1.</t>
  </si>
  <si>
    <t>1.2</t>
  </si>
  <si>
    <t>1.2.1</t>
  </si>
  <si>
    <t>1.1</t>
  </si>
  <si>
    <t>1.1.1</t>
  </si>
  <si>
    <t>1.1.2</t>
  </si>
  <si>
    <t>TW I sampai TW IV</t>
  </si>
  <si>
    <t xml:space="preserve">TW I </t>
  </si>
  <si>
    <t>RENCANA KERJA PROGRAM/KEGIATAN DAN WAKTU PELAKSANAAN POKJA SOSIALISASI</t>
  </si>
  <si>
    <t>1. Pembinaan pelaku pengadaan (OPD) dan pelaku usaha</t>
  </si>
  <si>
    <t xml:space="preserve">2. Pembukaan etalase baru </t>
  </si>
  <si>
    <t xml:space="preserve">1. Supervisi perencanaan pengadaan (Pendampingan input RUP)   </t>
  </si>
  <si>
    <t>SIFAT INDIKATOR TAHUNAN</t>
  </si>
  <si>
    <r>
      <t>Absolut</t>
    </r>
    <r>
      <rPr>
        <sz val="9"/>
        <color rgb="FFFF0000"/>
        <rFont val="Bookman Old Style"/>
        <family val="1"/>
      </rPr>
      <t xml:space="preserve"> </t>
    </r>
  </si>
  <si>
    <t>Meningkatkan pembinaan pelaku pengadaan dan pelaku usaha</t>
  </si>
  <si>
    <t>FAKTOR PENDUKUNG KEBERHASILAN</t>
  </si>
  <si>
    <t>Tingkat pemahaman penggunaan PDN semakin meningkat</t>
  </si>
  <si>
    <t>Banyak pelaku usaha yang terlibat dalam pengadaan barang/jasa pemerintah</t>
  </si>
  <si>
    <t>Meningkatkan keterlibatan pelaku usaha dalam pengadaan barang/jasa pemerintah</t>
  </si>
  <si>
    <t>Belum semua belanja OPD dilaksanakan</t>
  </si>
  <si>
    <t>Optimalisasi belanja OPD terkait TKDN minimal 40%</t>
  </si>
  <si>
    <t>(pengadaan barang/jasa menggunakan e purchasing dengan TKDN minimal 40%/total pengadaan menggunakan e purchasing) x 100% (nilai belanja bukan OPD)</t>
  </si>
  <si>
    <t>Persentase pengadaan barang/jasa produk impor = (93%)</t>
  </si>
  <si>
    <t>Total nilai pengadaan x 100%</t>
  </si>
  <si>
    <t>OPD PENDUKUNG KINERJA POKJA SOSIALISASI :</t>
  </si>
  <si>
    <t xml:space="preserve">Supervisi perencanaan pengadaan (Pendampingan input RUP)                          </t>
  </si>
  <si>
    <t xml:space="preserve"> 1. Sosialisasi RoadMap P3DN Kabupaten Pati Tahun 2024 - 2028                                  </t>
  </si>
  <si>
    <t xml:space="preserve">3. Publikasi peraturan dan hasil  kinerja terkait P3DN       </t>
  </si>
  <si>
    <t xml:space="preserve">4.  Fasilitasi percepatan perijinan                                 </t>
  </si>
  <si>
    <t>5. Fasilitasi percepatan pemenuhan komitmen perijinan PIRT (PKP - Penyuluhan Keamanan Pangan)</t>
  </si>
  <si>
    <t xml:space="preserve">1. Jumlah Perijinan yang diterbitkan melalui OSS,   2. OPD Penanggungjawab DPMPTSP </t>
  </si>
  <si>
    <t xml:space="preserve">Penayangan Peraturan dan hasil kinerja </t>
  </si>
  <si>
    <t>Isi data dukung berupa sertifikat PKP (penyuluhan Keamanan Pangan)</t>
  </si>
  <si>
    <t>jumlah pelaku usaha yang mendaftarkan OSS</t>
  </si>
  <si>
    <t>Jumlah dokumen yang dipublikasikan</t>
  </si>
  <si>
    <t xml:space="preserve">Sudah dilakukan pada bulan Februari 2024 </t>
  </si>
  <si>
    <t>jumlah OPD yang mengikuti sosialisasi</t>
  </si>
  <si>
    <t>51 OPD yang mengikuti sosialisasi roadmap</t>
  </si>
  <si>
    <t>meningkatkan sosialisasi terkait preferensi harga baik secara daring maupun luring, serta memanfaatkan media sosial</t>
  </si>
  <si>
    <t>Akan dilaksanakan pada Triwulan II</t>
  </si>
  <si>
    <t>5 Dokumen</t>
  </si>
  <si>
    <t>1. Inpres, 2. Roadmap, 3. PBJ</t>
  </si>
  <si>
    <t>Publikasi kinerja tw3 (evaluasi sm 1)</t>
  </si>
  <si>
    <t>Pelayanan OSS juga dilakukan melalui kegiatan Sunday Morning Servis (SMS)</t>
  </si>
  <si>
    <t>Optimalisasi pelayanan OSS</t>
  </si>
  <si>
    <t>Tingkat kepatuhan penggunaan PDN semakin meningkat</t>
  </si>
  <si>
    <t>Metadata tidak bersifat akumulasi</t>
  </si>
  <si>
    <t>Pelaksanaan pembinaan pelku usaha cukup efektif</t>
  </si>
  <si>
    <t>Komulatif</t>
  </si>
  <si>
    <t xml:space="preserve">Total nilai pengadaan </t>
  </si>
  <si>
    <t>jumlah total perangkat daerah =</t>
  </si>
  <si>
    <t>Belum tersedia barang PDN yang dibutuhkan OPD (rata-rata produk elektronik)</t>
  </si>
  <si>
    <t>Peningkatan kepatuhan penggunaan produk PDN</t>
  </si>
  <si>
    <t>total pengadaan menggunakan e purchasing (TOTAL E PURCHASING PELAKSANAAN) =</t>
  </si>
  <si>
    <t>pengadaan barang/jasa menggunakan e purchasing dengan TKDN minimal 40% (total e purchasing - total belanja impor) =</t>
  </si>
  <si>
    <t>Realisasi Belanja semua OPD yang sudah dilaporkan dalam sistem (total pelaksanaan) =</t>
  </si>
  <si>
    <t>Realisasi PDN semua OPD yang sudah dilaporkan dalam sistem (total pelaksanaan PDN)  =</t>
  </si>
  <si>
    <t>pengadaan barang/jasa menggunakan non e purchasing dengan TKDN minimal 40% ((total pelaksanaan PDN - (total e purchasing - total belanja impor)) =</t>
  </si>
  <si>
    <t>total pengadaan menggunakan non e purchasing (total pelaksanaan - TOTAL E PURCHASING PELAKSANAAN)=</t>
  </si>
  <si>
    <t>Meningkatnya penggunaan produk dalam negeri dalam belanja pemerintah Kabupaten Pati</t>
  </si>
  <si>
    <t>TUJUAN</t>
  </si>
  <si>
    <t>Persentase PDN</t>
  </si>
  <si>
    <t>(Realisasi PDN Pemerintah Daerah yang sudah dilaporkan dalam sistem/Komitmen PDN Pemerintah Daerah ) X 100%</t>
  </si>
  <si>
    <t xml:space="preserve">Realisasi PDN Pemerintah Daerah yang sudah dilaporkan dalam sistem = </t>
  </si>
  <si>
    <t>Komitmen PDN Pemerintah Daerah =</t>
  </si>
  <si>
    <t>T (Tujuan</t>
  </si>
  <si>
    <t>Pelaporan dengan sistem sementara tidak bisa dilakukan karena sistem masih belum dibuka</t>
  </si>
  <si>
    <t>Akan ditindaklanjuti pada triwulan II</t>
  </si>
  <si>
    <t>Sistem dari Kementrian dalam negeri</t>
  </si>
  <si>
    <t>Terus mendorong Perangkat Daerah dalam memenuhi komitmen</t>
  </si>
  <si>
    <t>1 dokumen</t>
  </si>
  <si>
    <t xml:space="preserve">1. Dokumen kegiatan sosialisasi </t>
  </si>
  <si>
    <t>1 Dokumen</t>
  </si>
  <si>
    <t>Koordinasi yang semakin efektif dengan Perangkat Daerah pelaksana sosialisasi TKDN</t>
  </si>
  <si>
    <t>Publikasi lewat Sosmed dan Web capaian P3DN tahun 2024</t>
  </si>
  <si>
    <t xml:space="preserve">Tersedianya sumber daya yang memadai </t>
  </si>
  <si>
    <t>1 (Info grafis tentang P3DN)</t>
  </si>
  <si>
    <t>TARGET TAHUN 2025</t>
  </si>
  <si>
    <t>TARGET TW I TAHUN 2025</t>
  </si>
  <si>
    <t>Pelaku belum memahami mengingat kegiatan sosialisasi belum dilaksanakan</t>
  </si>
  <si>
    <t>Rekomendasi pengajuan SIINAS/sertifikat TKDN (TW I Target 0)</t>
  </si>
  <si>
    <t>Pelaku usaha belum sepenuhnya memahami pentingnya sertifikat TKDN</t>
  </si>
  <si>
    <t xml:space="preserve">Rekomendasi pengajuan SIINAS/sertifikat TKDN </t>
  </si>
  <si>
    <t xml:space="preserve">1. Pendampingan terhadap pelaku usaha dilakukan secara lebih intensif.    2.Merekomendasi pelaku usaha industri rumah tangga untuk mendatar di SIInas </t>
  </si>
  <si>
    <t>Rekomendasi pengajuan SIINAS/sertifikat TKDN 2 pelaku usaha</t>
  </si>
  <si>
    <t>Rekomendasi pengajuan SIINAS/sertifikat TKDN 5 pelaku usaha</t>
  </si>
  <si>
    <t xml:space="preserve">Pendampingan Pemerintah Daerah dan kesdaran pelaku usaha semakin efektif   </t>
  </si>
  <si>
    <t>Jumlah dokumen yang dipublikasikan 0</t>
  </si>
  <si>
    <t xml:space="preserve">Pendampingan Pemerintah Daerah dan kesadaran pelaku usaha semakin efektif   </t>
  </si>
  <si>
    <t>No.</t>
  </si>
  <si>
    <t>Nama Kabupaten</t>
  </si>
  <si>
    <t>Total Perencanaan (Rp)</t>
  </si>
  <si>
    <t>Total Perencanaan Penyedia (Rp)</t>
  </si>
  <si>
    <t>Total Perencanaan PDN (Rp)</t>
  </si>
  <si>
    <t>Komitmen PDN Thd Perencanaan Belanja (%)</t>
  </si>
  <si>
    <t>Perencanaan PDN Penyedia (%)</t>
  </si>
  <si>
    <t>Total E-Purchasing perencanaan (Rp)</t>
  </si>
  <si>
    <t>Perencanaan E-Purchasing (%)</t>
  </si>
  <si>
    <t>Total Perencanaan UMK (Rp)</t>
  </si>
  <si>
    <t>Total Pelaksanaan (Rp)</t>
  </si>
  <si>
    <t>Total Pelaksanaan Penyedia (Rp)</t>
  </si>
  <si>
    <t>Total Pelaksanaan PDN (Rp)</t>
  </si>
  <si>
    <t>Pelaksanaan PDN (%)</t>
  </si>
  <si>
    <t>Realisasi PDN Thd Komitmen (%)</t>
  </si>
  <si>
    <t>Total E-Purchasing Pelaksanaan (Rp)</t>
  </si>
  <si>
    <t>Pelaksanaan E-Purchasing (%)</t>
  </si>
  <si>
    <t>Capaian Komitmen E-Purchasing (%)</t>
  </si>
  <si>
    <t>Total Pelaksanaan E-katalog (Rp)</t>
  </si>
  <si>
    <t>Total Pelaksanaan UMK (Rp)</t>
  </si>
  <si>
    <t>PDN Pelaksanaan UMK (Rp)</t>
  </si>
  <si>
    <t>Total Pembayaran (Rp)</t>
  </si>
  <si>
    <t>Total Pembayaran PDN (Rp)</t>
  </si>
  <si>
    <t>Total Pembayaran Impor (Rp)</t>
  </si>
  <si>
    <t>BADAN KEPEGAWAIAN DAN PENGEMBANGAN SUMBERDAYA MANUSIA</t>
  </si>
  <si>
    <t>7,460,058,000</t>
  </si>
  <si>
    <t>3,645,044,000</t>
  </si>
  <si>
    <t>48.86 %</t>
  </si>
  <si>
    <t>753,478,300</t>
  </si>
  <si>
    <t>20.67 %</t>
  </si>
  <si>
    <t>3,644,484,000</t>
  </si>
  <si>
    <t>2,464,457,080</t>
  </si>
  <si>
    <t>95.56 %</t>
  </si>
  <si>
    <t>64.61 %</t>
  </si>
  <si>
    <t>30.13 %</t>
  </si>
  <si>
    <t>98.55 %</t>
  </si>
  <si>
    <t>1,921,695,630</t>
  </si>
  <si>
    <t>1,998,161,130</t>
  </si>
  <si>
    <t>BADAN KESATUAN BANGSA DAN POLITIK</t>
  </si>
  <si>
    <t>1,970,096,000</t>
  </si>
  <si>
    <t>1,181,446,000</t>
  </si>
  <si>
    <t>58.35 %</t>
  </si>
  <si>
    <t>97.30 %</t>
  </si>
  <si>
    <t>162,856,000</t>
  </si>
  <si>
    <t>13.78 %</t>
  </si>
  <si>
    <t>654,751,500</t>
  </si>
  <si>
    <t>814,584,302</t>
  </si>
  <si>
    <t>47.78 %</t>
  </si>
  <si>
    <t>33.86 %</t>
  </si>
  <si>
    <t>20.35 %</t>
  </si>
  <si>
    <t>332,827,003</t>
  </si>
  <si>
    <t>BADAN PENANGGULANGAN BENCANA DAERAH</t>
  </si>
  <si>
    <t>3,768,690,500</t>
  </si>
  <si>
    <t>2,922,581,500</t>
  </si>
  <si>
    <t>2,898,901,500</t>
  </si>
  <si>
    <t>76.92 %</t>
  </si>
  <si>
    <t>99.19 %</t>
  </si>
  <si>
    <t>1,840,539,630</t>
  </si>
  <si>
    <t>62.98 %</t>
  </si>
  <si>
    <t>2,453,902,780</t>
  </si>
  <si>
    <t>86.87 %</t>
  </si>
  <si>
    <t>73.54 %</t>
  </si>
  <si>
    <t>68.29 %</t>
  </si>
  <si>
    <t>91.05 %</t>
  </si>
  <si>
    <t>819,671,853</t>
  </si>
  <si>
    <t>808,496,853</t>
  </si>
  <si>
    <t>BADAN PENGELOLAAN KEUANGAN DAN ASET DAERAH</t>
  </si>
  <si>
    <t>10,896,748,965</t>
  </si>
  <si>
    <t>8,300,301,465</t>
  </si>
  <si>
    <t>76.17 %</t>
  </si>
  <si>
    <t>2,950,824,600</t>
  </si>
  <si>
    <t>35.55 %</t>
  </si>
  <si>
    <t>7,660,621,465</t>
  </si>
  <si>
    <t>5,175,207,033</t>
  </si>
  <si>
    <t>96.52 %</t>
  </si>
  <si>
    <t>60.18 %</t>
  </si>
  <si>
    <t>54.52 %</t>
  </si>
  <si>
    <t>95.62 %</t>
  </si>
  <si>
    <t>4,255,186,233</t>
  </si>
  <si>
    <t>4,181,855,933</t>
  </si>
  <si>
    <t>BADAN PERENCANAAN PEMBANGUNAN, RISET DAN INOVASI DAERAH</t>
  </si>
  <si>
    <t>5,573,429,000</t>
  </si>
  <si>
    <t>3,296,213,000</t>
  </si>
  <si>
    <t>59.14 %</t>
  </si>
  <si>
    <t>382,306,000</t>
  </si>
  <si>
    <t>11.60 %</t>
  </si>
  <si>
    <t>1,654,185,567</t>
  </si>
  <si>
    <t>48.76 %</t>
  </si>
  <si>
    <t>24.47 %</t>
  </si>
  <si>
    <t>25.87 %</t>
  </si>
  <si>
    <t>829,921,495</t>
  </si>
  <si>
    <t>619,752,421</t>
  </si>
  <si>
    <t>DINAS KEARSIPAN DAN PERPUSTAKAAN</t>
  </si>
  <si>
    <t>1,183,073,000</t>
  </si>
  <si>
    <t>661,295,000</t>
  </si>
  <si>
    <t>55.90 %</t>
  </si>
  <si>
    <t>23,793,700</t>
  </si>
  <si>
    <t>3.60 %</t>
  </si>
  <si>
    <t>278,991,142</t>
  </si>
  <si>
    <t>266,482,047</t>
  </si>
  <si>
    <t>95.52 %</t>
  </si>
  <si>
    <t>40.30 %</t>
  </si>
  <si>
    <t>6.85 %</t>
  </si>
  <si>
    <t>80.32 %</t>
  </si>
  <si>
    <t>DINAS KELAUTAN DAN PERIKANAN</t>
  </si>
  <si>
    <t>11,962,609,000</t>
  </si>
  <si>
    <t>8,037,056,000</t>
  </si>
  <si>
    <t>67.18 %</t>
  </si>
  <si>
    <t>3,419,717,800</t>
  </si>
  <si>
    <t>42.55 %</t>
  </si>
  <si>
    <t>5,518,783,374</t>
  </si>
  <si>
    <t>90.88 %</t>
  </si>
  <si>
    <t>62.40 %</t>
  </si>
  <si>
    <t>66.63 %</t>
  </si>
  <si>
    <t>4,845,353,474</t>
  </si>
  <si>
    <t>4,476,426,474</t>
  </si>
  <si>
    <t>DINAS KEPEMUDAAN, OLAHRAGA, DAN PARIWISATA</t>
  </si>
  <si>
    <t>3,060,042,000</t>
  </si>
  <si>
    <t>1,994,362,800</t>
  </si>
  <si>
    <t>65.17 %</t>
  </si>
  <si>
    <t>680,000,000</t>
  </si>
  <si>
    <t>34.10 %</t>
  </si>
  <si>
    <t>1,767,100,440</t>
  </si>
  <si>
    <t>67.87 %</t>
  </si>
  <si>
    <t>60.13 %</t>
  </si>
  <si>
    <t>34.60 %</t>
  </si>
  <si>
    <t>89.91 %</t>
  </si>
  <si>
    <t>955,910,235</t>
  </si>
  <si>
    <t>DINAS KEPENDUDUKAN DAN PENCATATAN SIPIL</t>
  </si>
  <si>
    <t>4,586,040,000</t>
  </si>
  <si>
    <t>3,390,710,400</t>
  </si>
  <si>
    <t>42.91 %</t>
  </si>
  <si>
    <t>58.04 %</t>
  </si>
  <si>
    <t>2,449,895,500</t>
  </si>
  <si>
    <t>72.25 %</t>
  </si>
  <si>
    <t>3,139,634,400</t>
  </si>
  <si>
    <t>2,581,038,910</t>
  </si>
  <si>
    <t>92.00 %</t>
  </si>
  <si>
    <t>85.82 %</t>
  </si>
  <si>
    <t>90.41 %</t>
  </si>
  <si>
    <t>1,147,995,710</t>
  </si>
  <si>
    <t>1,118,683,910</t>
  </si>
  <si>
    <t>DINAS KESEHATAN</t>
  </si>
  <si>
    <t>88,742,514,000</t>
  </si>
  <si>
    <t>35,384,621,900</t>
  </si>
  <si>
    <t>34.45 %</t>
  </si>
  <si>
    <t>86.40 %</t>
  </si>
  <si>
    <t>27,992,812,119</t>
  </si>
  <si>
    <t>79.11 %</t>
  </si>
  <si>
    <t>3,659,955,985</t>
  </si>
  <si>
    <t>24,590,354,727</t>
  </si>
  <si>
    <t>94.44 %</t>
  </si>
  <si>
    <t>75.96 %</t>
  </si>
  <si>
    <t>81.58 %</t>
  </si>
  <si>
    <t>71.66 %</t>
  </si>
  <si>
    <t>15,868,686,290</t>
  </si>
  <si>
    <t>15,674,687,790</t>
  </si>
  <si>
    <t>DINAS KETAHANAN PANGAN</t>
  </si>
  <si>
    <t>4,217,997,000</t>
  </si>
  <si>
    <t>3,302,913,000</t>
  </si>
  <si>
    <t>78.31 %</t>
  </si>
  <si>
    <t>2,666,917,500</t>
  </si>
  <si>
    <t>80.74 %</t>
  </si>
  <si>
    <t>3,015,658,204</t>
  </si>
  <si>
    <t>93.15 %</t>
  </si>
  <si>
    <t>85.05 %</t>
  </si>
  <si>
    <t>88.05 %</t>
  </si>
  <si>
    <t>99.56 %</t>
  </si>
  <si>
    <t>2,678,598,170</t>
  </si>
  <si>
    <t>DINAS KOMUNIKASI DAN INFORMATIKA</t>
  </si>
  <si>
    <t>6,214,872,000</t>
  </si>
  <si>
    <t>4,971,642,550</t>
  </si>
  <si>
    <t>80.00 %</t>
  </si>
  <si>
    <t>2,787,795,000</t>
  </si>
  <si>
    <t>56.07 %</t>
  </si>
  <si>
    <t>4,926,197,550</t>
  </si>
  <si>
    <t>3,388,204,731</t>
  </si>
  <si>
    <t>89.72 %</t>
  </si>
  <si>
    <t>61.14 %</t>
  </si>
  <si>
    <t>80.01 %</t>
  </si>
  <si>
    <t>97.24 %</t>
  </si>
  <si>
    <t>1,610,862,131</t>
  </si>
  <si>
    <t>1,436,174,631</t>
  </si>
  <si>
    <t>DINAS KOPERASI, USAHA MIKRO, KECIL DAN MENENGAH</t>
  </si>
  <si>
    <t>2,003,070,000</t>
  </si>
  <si>
    <t>1,321,808,000</t>
  </si>
  <si>
    <t>65.99 %</t>
  </si>
  <si>
    <t>696,750,100</t>
  </si>
  <si>
    <t>52.71 %</t>
  </si>
  <si>
    <t>832,301,996</t>
  </si>
  <si>
    <t>98.92 %</t>
  </si>
  <si>
    <t>62.29 %</t>
  </si>
  <si>
    <t>78.50 %</t>
  </si>
  <si>
    <t>93.77 %</t>
  </si>
  <si>
    <t>699,861,084</t>
  </si>
  <si>
    <t>778,121,496</t>
  </si>
  <si>
    <t>DINAS LINGKUNGAN HIDUP</t>
  </si>
  <si>
    <t>12,387,105,000</t>
  </si>
  <si>
    <t>7,295,124,000</t>
  </si>
  <si>
    <t>58.89 %</t>
  </si>
  <si>
    <t>2,326,150,500</t>
  </si>
  <si>
    <t>31.89 %</t>
  </si>
  <si>
    <t>6,216,506,791</t>
  </si>
  <si>
    <t>74.86 %</t>
  </si>
  <si>
    <t>63.79 %</t>
  </si>
  <si>
    <t>36.35 %</t>
  </si>
  <si>
    <t>97.15 %</t>
  </si>
  <si>
    <t>2,623,744,840</t>
  </si>
  <si>
    <t>2,926,247,040</t>
  </si>
  <si>
    <t>DINAS PEKERJAAN UMUM DAN PENATAAN RUANG</t>
  </si>
  <si>
    <t>159,149,591,030</t>
  </si>
  <si>
    <t>143,690,247,000</t>
  </si>
  <si>
    <t>90.29 %</t>
  </si>
  <si>
    <t>49,437,434,924</t>
  </si>
  <si>
    <t>34.41 %</t>
  </si>
  <si>
    <t>126,931,482,030</t>
  </si>
  <si>
    <t>136,072,995,865</t>
  </si>
  <si>
    <t>99.06 %</t>
  </si>
  <si>
    <t>93.81 %</t>
  </si>
  <si>
    <t>35.24 %</t>
  </si>
  <si>
    <t>96.99 %</t>
  </si>
  <si>
    <t>132,882,293,365</t>
  </si>
  <si>
    <t>131,819,471,629</t>
  </si>
  <si>
    <t>DINAS PEMBERDAYAAN MASYARAKAT DAN DESA</t>
  </si>
  <si>
    <t>3,776,452,000</t>
  </si>
  <si>
    <t>2,513,884,000</t>
  </si>
  <si>
    <t>2,439,884,000</t>
  </si>
  <si>
    <t>97.06 %</t>
  </si>
  <si>
    <t>995,415,400</t>
  </si>
  <si>
    <t>39.60 %</t>
  </si>
  <si>
    <t>1,701,031,096</t>
  </si>
  <si>
    <t>87.21 %</t>
  </si>
  <si>
    <t>60.80 %</t>
  </si>
  <si>
    <t>56.97 %</t>
  </si>
  <si>
    <t>97.35 %</t>
  </si>
  <si>
    <t>1,153,089,536</t>
  </si>
  <si>
    <t>1,237,441,336</t>
  </si>
  <si>
    <t>DINAS PENANAMAN MODAL DAN PELAYANAN TERPADU SATU PINTU</t>
  </si>
  <si>
    <t>2,546,271,000</t>
  </si>
  <si>
    <t>1,476,439,000</t>
  </si>
  <si>
    <t>57.98 %</t>
  </si>
  <si>
    <t>535,277,000</t>
  </si>
  <si>
    <t>36.25 %</t>
  </si>
  <si>
    <t>1,296,187,282</t>
  </si>
  <si>
    <t>78.63 %</t>
  </si>
  <si>
    <t>69.03 %</t>
  </si>
  <si>
    <t>40.12 %</t>
  </si>
  <si>
    <t>610,944,300</t>
  </si>
  <si>
    <t>DINAS PENDIDIKAN DAN KEBUDAYAAN</t>
  </si>
  <si>
    <t>246,137,812,955</t>
  </si>
  <si>
    <t>45,552,816,120</t>
  </si>
  <si>
    <t>18.51 %</t>
  </si>
  <si>
    <t>37,704,506,300</t>
  </si>
  <si>
    <t>82.77 %</t>
  </si>
  <si>
    <t>41,251,813,712</t>
  </si>
  <si>
    <t>99.71 %</t>
  </si>
  <si>
    <t>89.55 %</t>
  </si>
  <si>
    <t>97.97 %</t>
  </si>
  <si>
    <t>41,062,327,712</t>
  </si>
  <si>
    <t>40,931,223,712</t>
  </si>
  <si>
    <t>DINAS PERDAGANGAN DAN PERINDUSTRIAN</t>
  </si>
  <si>
    <t>12,566,090,000</t>
  </si>
  <si>
    <t>7,905,684,000</t>
  </si>
  <si>
    <t>62.91 %</t>
  </si>
  <si>
    <t>1,984,187,500</t>
  </si>
  <si>
    <t>25.10 %</t>
  </si>
  <si>
    <t>5,376,970,785</t>
  </si>
  <si>
    <t>93.30 %</t>
  </si>
  <si>
    <t>63.46 %</t>
  </si>
  <si>
    <t>32.33 %</t>
  </si>
  <si>
    <t>87.60 %</t>
  </si>
  <si>
    <t>4,650,975,093</t>
  </si>
  <si>
    <t>4,523,047,593</t>
  </si>
  <si>
    <t>DINAS PERHUBUNGAN</t>
  </si>
  <si>
    <t>31,560,146,000</t>
  </si>
  <si>
    <t>30,183,590,500</t>
  </si>
  <si>
    <t>95.46 %</t>
  </si>
  <si>
    <t>99.81 %</t>
  </si>
  <si>
    <t>1,053,542,000</t>
  </si>
  <si>
    <t>3.49 %</t>
  </si>
  <si>
    <t>30,042,740,500</t>
  </si>
  <si>
    <t>2,820,643,324</t>
  </si>
  <si>
    <t>85.34 %</t>
  </si>
  <si>
    <t>7.99 %</t>
  </si>
  <si>
    <t>33.49 %</t>
  </si>
  <si>
    <t>89.67 %</t>
  </si>
  <si>
    <t>2,114,304,264</t>
  </si>
  <si>
    <t>2,120,849,539</t>
  </si>
  <si>
    <t>DINAS PERTANIAN</t>
  </si>
  <si>
    <t>30,430,222,000</t>
  </si>
  <si>
    <t>26,023,056,500</t>
  </si>
  <si>
    <t>24,087,596,500</t>
  </si>
  <si>
    <t>79.16 %</t>
  </si>
  <si>
    <t>92.56 %</t>
  </si>
  <si>
    <t>11,051,167,500</t>
  </si>
  <si>
    <t>42.47 %</t>
  </si>
  <si>
    <t>22,781,916,601</t>
  </si>
  <si>
    <t>98.23 %</t>
  </si>
  <si>
    <t>92.91 %</t>
  </si>
  <si>
    <t>46.81 %</t>
  </si>
  <si>
    <t>96.50 %</t>
  </si>
  <si>
    <t>19,708,850,281</t>
  </si>
  <si>
    <t>19,745,340,031</t>
  </si>
  <si>
    <t>DINAS PERUMAHAN DAN KAWASAN PERMUKIMAN</t>
  </si>
  <si>
    <t>13,298,607,000</t>
  </si>
  <si>
    <t>4,165,234,000</t>
  </si>
  <si>
    <t>31.32 %</t>
  </si>
  <si>
    <t>829,000,000</t>
  </si>
  <si>
    <t>19.90 %</t>
  </si>
  <si>
    <t>3,279,398,032</t>
  </si>
  <si>
    <t>99.43 %</t>
  </si>
  <si>
    <t>78.29 %</t>
  </si>
  <si>
    <t>24.19 %</t>
  </si>
  <si>
    <t>95.69 %</t>
  </si>
  <si>
    <t>2,945,674,155</t>
  </si>
  <si>
    <t>2,926,134,555</t>
  </si>
  <si>
    <t>DINAS SOSIAL, PEMBERDAYAAN PEREMPUAN, PERLINDUNGAN ANAK DAN KELUARGA BERENCANA</t>
  </si>
  <si>
    <t>23,041,283,000</t>
  </si>
  <si>
    <t>6,151,311,180</t>
  </si>
  <si>
    <t>5,997,411,180</t>
  </si>
  <si>
    <t>26.03 %</t>
  </si>
  <si>
    <t>97.50 %</t>
  </si>
  <si>
    <t>2,344,536,250</t>
  </si>
  <si>
    <t>38.11 %</t>
  </si>
  <si>
    <t>3,924,886,760</t>
  </si>
  <si>
    <t>98.98 %</t>
  </si>
  <si>
    <t>64.78 %</t>
  </si>
  <si>
    <t>52.41 %</t>
  </si>
  <si>
    <t>87.74 %</t>
  </si>
  <si>
    <t>3,123,058,910</t>
  </si>
  <si>
    <t>3,148,181,760</t>
  </si>
  <si>
    <t>DINAS TENAGA KERJA</t>
  </si>
  <si>
    <t>2,840,544,000</t>
  </si>
  <si>
    <t>1,665,158,000</t>
  </si>
  <si>
    <t>58.62 %</t>
  </si>
  <si>
    <t>231,174,900</t>
  </si>
  <si>
    <t>13.88 %</t>
  </si>
  <si>
    <t>1,041,199,246</t>
  </si>
  <si>
    <t>39.87 %</t>
  </si>
  <si>
    <t>24.93 %</t>
  </si>
  <si>
    <t>22.26 %</t>
  </si>
  <si>
    <t>299,651,288</t>
  </si>
  <si>
    <t>INSPEKTORAT DAERAH</t>
  </si>
  <si>
    <t>10,972,841,000</t>
  </si>
  <si>
    <t>5,016,379,000</t>
  </si>
  <si>
    <t>45.72 %</t>
  </si>
  <si>
    <t>2,237,555,100</t>
  </si>
  <si>
    <t>44.60 %</t>
  </si>
  <si>
    <t>3,728,422,269</t>
  </si>
  <si>
    <t>76.26 %</t>
  </si>
  <si>
    <t>56.68 %</t>
  </si>
  <si>
    <t>61.28 %</t>
  </si>
  <si>
    <t>1,547,829,175</t>
  </si>
  <si>
    <t>1,381,151,175</t>
  </si>
  <si>
    <t>KECAMATAN BATANGAN</t>
  </si>
  <si>
    <t>483,376,000</t>
  </si>
  <si>
    <t>266,710,000</t>
  </si>
  <si>
    <t>55.18 %</t>
  </si>
  <si>
    <t>23,180,000</t>
  </si>
  <si>
    <t>8.69 %</t>
  </si>
  <si>
    <t>213,785,952</t>
  </si>
  <si>
    <t>36.54 %</t>
  </si>
  <si>
    <t>29.29 %</t>
  </si>
  <si>
    <t>20,600,000</t>
  </si>
  <si>
    <t>9.64 %</t>
  </si>
  <si>
    <t>88.87 %</t>
  </si>
  <si>
    <t>18,650,000</t>
  </si>
  <si>
    <t>KECAMATAN CLUWAK</t>
  </si>
  <si>
    <t>476,895,000</t>
  </si>
  <si>
    <t>358,680,000</t>
  </si>
  <si>
    <t>75.21 %</t>
  </si>
  <si>
    <t>45,950,000</t>
  </si>
  <si>
    <t>12.81 %</t>
  </si>
  <si>
    <t>44,500,000</t>
  </si>
  <si>
    <t>KECAMATAN DUKUHSETI</t>
  </si>
  <si>
    <t>450,781,000</t>
  </si>
  <si>
    <t>259,156,000</t>
  </si>
  <si>
    <t>57.49 %</t>
  </si>
  <si>
    <t>31,541,096</t>
  </si>
  <si>
    <t>12.17 %</t>
  </si>
  <si>
    <t>KECAMATAN GABUS</t>
  </si>
  <si>
    <t>519,320,000</t>
  </si>
  <si>
    <t>381,837,000</t>
  </si>
  <si>
    <t>73.53 %</t>
  </si>
  <si>
    <t>42,000,000</t>
  </si>
  <si>
    <t>11.00 %</t>
  </si>
  <si>
    <t>309,088,987</t>
  </si>
  <si>
    <t>80.95 %</t>
  </si>
  <si>
    <t>13.35 %</t>
  </si>
  <si>
    <t>98.21 %</t>
  </si>
  <si>
    <t>225,760,235</t>
  </si>
  <si>
    <t>KECAMATAN GEMBONG</t>
  </si>
  <si>
    <t>416,923,000</t>
  </si>
  <si>
    <t>267,761,000</t>
  </si>
  <si>
    <t>64.22 %</t>
  </si>
  <si>
    <t>167,639,991</t>
  </si>
  <si>
    <t>78.13 %</t>
  </si>
  <si>
    <t>48.92 %</t>
  </si>
  <si>
    <t>57,317,710</t>
  </si>
  <si>
    <t>KECAMATAN GUNUNGWUNGKAL</t>
  </si>
  <si>
    <t>463,073,000</t>
  </si>
  <si>
    <t>240,887,000</t>
  </si>
  <si>
    <t>52.02 %</t>
  </si>
  <si>
    <t>39,514,000</t>
  </si>
  <si>
    <t>16.40 %</t>
  </si>
  <si>
    <t>49,934,000</t>
  </si>
  <si>
    <t>20.73 %</t>
  </si>
  <si>
    <t>74.34 %</t>
  </si>
  <si>
    <t>93.94 %</t>
  </si>
  <si>
    <t>2,920,000</t>
  </si>
  <si>
    <t>KECAMATAN JAKEN</t>
  </si>
  <si>
    <t>497,554,000</t>
  </si>
  <si>
    <t>257,260,000</t>
  </si>
  <si>
    <t>51.70 %</t>
  </si>
  <si>
    <t>63,858,495</t>
  </si>
  <si>
    <t>43,901,355</t>
  </si>
  <si>
    <t>68.75 %</t>
  </si>
  <si>
    <t>17.06 %</t>
  </si>
  <si>
    <t>KECAMATAN JAKENAN</t>
  </si>
  <si>
    <t>781,343,000</t>
  </si>
  <si>
    <t>585,145,000</t>
  </si>
  <si>
    <t>74.89 %</t>
  </si>
  <si>
    <t>39,000,000</t>
  </si>
  <si>
    <t>6.67 %</t>
  </si>
  <si>
    <t>320,225,402</t>
  </si>
  <si>
    <t>54.73 %</t>
  </si>
  <si>
    <t>12.15 %</t>
  </si>
  <si>
    <t>99.74 %</t>
  </si>
  <si>
    <t>KECAMATAN JUWANA</t>
  </si>
  <si>
    <t>845,315,000</t>
  </si>
  <si>
    <t>594,428,000</t>
  </si>
  <si>
    <t>70.32 %</t>
  </si>
  <si>
    <t>42,314,000</t>
  </si>
  <si>
    <t>7.12 %</t>
  </si>
  <si>
    <t>504,283,753</t>
  </si>
  <si>
    <t>65.32 %</t>
  </si>
  <si>
    <t>55.41 %</t>
  </si>
  <si>
    <t>9.50 %</t>
  </si>
  <si>
    <t>222,889,354</t>
  </si>
  <si>
    <t>KECAMATAN KAYEN</t>
  </si>
  <si>
    <t>480,479,000</t>
  </si>
  <si>
    <t>262,806,000</t>
  </si>
  <si>
    <t>54.70 %</t>
  </si>
  <si>
    <t>9,000,000</t>
  </si>
  <si>
    <t>3.42 %</t>
  </si>
  <si>
    <t>8,730,000</t>
  </si>
  <si>
    <t>3.32 %</t>
  </si>
  <si>
    <t>97.00 %</t>
  </si>
  <si>
    <t>KECAMATAN MARGOREJO</t>
  </si>
  <si>
    <t>654,500,000</t>
  </si>
  <si>
    <t>463,043,000</t>
  </si>
  <si>
    <t>70.75 %</t>
  </si>
  <si>
    <t>28,500,000</t>
  </si>
  <si>
    <t>6.15 %</t>
  </si>
  <si>
    <t>434,391,149</t>
  </si>
  <si>
    <t>6.30 %</t>
  </si>
  <si>
    <t>95.98 %</t>
  </si>
  <si>
    <t>290,672,670</t>
  </si>
  <si>
    <t>414,463,261</t>
  </si>
  <si>
    <t>KECAMATAN MARGOYOSO</t>
  </si>
  <si>
    <t>491,656,000</t>
  </si>
  <si>
    <t>327,806,000</t>
  </si>
  <si>
    <t>66.67 %</t>
  </si>
  <si>
    <t>33,500,000</t>
  </si>
  <si>
    <t>10.22 %</t>
  </si>
  <si>
    <t>199,192,446</t>
  </si>
  <si>
    <t>42.19 %</t>
  </si>
  <si>
    <t>25.64 %</t>
  </si>
  <si>
    <t>16.82 %</t>
  </si>
  <si>
    <t>11,000,000</t>
  </si>
  <si>
    <t>KECAMATAN PATI</t>
  </si>
  <si>
    <t>752,326,000</t>
  </si>
  <si>
    <t>573,491,500</t>
  </si>
  <si>
    <t>76.23 %</t>
  </si>
  <si>
    <t>16,500,000</t>
  </si>
  <si>
    <t>2.88 %</t>
  </si>
  <si>
    <t>433,231,043</t>
  </si>
  <si>
    <t>43.28 %</t>
  </si>
  <si>
    <t>32.70 %</t>
  </si>
  <si>
    <t>16,335,000</t>
  </si>
  <si>
    <t>3.77 %</t>
  </si>
  <si>
    <t>99.00 %</t>
  </si>
  <si>
    <t>KECAMATAN PUCAKWANGI</t>
  </si>
  <si>
    <t>520,715,000</t>
  </si>
  <si>
    <t>327,091,000</t>
  </si>
  <si>
    <t>62.82 %</t>
  </si>
  <si>
    <t>100,200,000</t>
  </si>
  <si>
    <t>30.63 %</t>
  </si>
  <si>
    <t>92,152,933</t>
  </si>
  <si>
    <t>90.44 %</t>
  </si>
  <si>
    <t>25.48 %</t>
  </si>
  <si>
    <t>85.58 %</t>
  </si>
  <si>
    <t>78.71 %</t>
  </si>
  <si>
    <t>47,365,000</t>
  </si>
  <si>
    <t>42,865,000</t>
  </si>
  <si>
    <t>KECAMATAN SUKOLILO</t>
  </si>
  <si>
    <t>765,523,000</t>
  </si>
  <si>
    <t>699,088,000</t>
  </si>
  <si>
    <t>91.32 %</t>
  </si>
  <si>
    <t>26,180,000</t>
  </si>
  <si>
    <t>3.74 %</t>
  </si>
  <si>
    <t>283,470,500</t>
  </si>
  <si>
    <t>40.55 %</t>
  </si>
  <si>
    <t>8.61 %</t>
  </si>
  <si>
    <t>93.20 %</t>
  </si>
  <si>
    <t>KECAMATAN TAMBAKROMO</t>
  </si>
  <si>
    <t>688,169,000</t>
  </si>
  <si>
    <t>589,534,000</t>
  </si>
  <si>
    <t>85.67 %</t>
  </si>
  <si>
    <t>42,500,000</t>
  </si>
  <si>
    <t>7.21 %</t>
  </si>
  <si>
    <t>713,516,929</t>
  </si>
  <si>
    <t>99.58 %</t>
  </si>
  <si>
    <t>5.67 %</t>
  </si>
  <si>
    <t>95.18 %</t>
  </si>
  <si>
    <t>478,328,986</t>
  </si>
  <si>
    <t>673,065,136</t>
  </si>
  <si>
    <t>KECAMATAN TAYU</t>
  </si>
  <si>
    <t>535,001,000</t>
  </si>
  <si>
    <t>300,102,000</t>
  </si>
  <si>
    <t>56.09 %</t>
  </si>
  <si>
    <t>46,000,000</t>
  </si>
  <si>
    <t>15.33 %</t>
  </si>
  <si>
    <t>76,071,309</t>
  </si>
  <si>
    <t>72.39 %</t>
  </si>
  <si>
    <t>18.35 %</t>
  </si>
  <si>
    <t>58.22 %</t>
  </si>
  <si>
    <t>96.29 %</t>
  </si>
  <si>
    <t>KECAMATAN TLOGOWUNGU</t>
  </si>
  <si>
    <t>502,418,000</t>
  </si>
  <si>
    <t>338,299,000</t>
  </si>
  <si>
    <t>67.33 %</t>
  </si>
  <si>
    <t>49,000,000</t>
  </si>
  <si>
    <t>14.48 %</t>
  </si>
  <si>
    <t>301,894,211</t>
  </si>
  <si>
    <t>46.19 %</t>
  </si>
  <si>
    <t>41.22 %</t>
  </si>
  <si>
    <t>15.35 %</t>
  </si>
  <si>
    <t>94.56 %</t>
  </si>
  <si>
    <t>25,806,000</t>
  </si>
  <si>
    <t>KECAMATAN TRANGKIL</t>
  </si>
  <si>
    <t>476,088,000</t>
  </si>
  <si>
    <t>282,978,000</t>
  </si>
  <si>
    <t>59.44 %</t>
  </si>
  <si>
    <t>64,500,000</t>
  </si>
  <si>
    <t>22.79 %</t>
  </si>
  <si>
    <t>251,138,416</t>
  </si>
  <si>
    <t>88.75 %</t>
  </si>
  <si>
    <t>24.05 %</t>
  </si>
  <si>
    <t>93.65 %</t>
  </si>
  <si>
    <t>127,266,707</t>
  </si>
  <si>
    <t>203,234,830</t>
  </si>
  <si>
    <t>KECAMATAN WEDARIJAKSA</t>
  </si>
  <si>
    <t>487,325,000</t>
  </si>
  <si>
    <t>286,252,000</t>
  </si>
  <si>
    <t>58.74 %</t>
  </si>
  <si>
    <t>8,000,000</t>
  </si>
  <si>
    <t>2.79 %</t>
  </si>
  <si>
    <t>161,115,331</t>
  </si>
  <si>
    <t>56.28 %</t>
  </si>
  <si>
    <t>4.82 %</t>
  </si>
  <si>
    <t>160,696,831</t>
  </si>
  <si>
    <t>KECAMATAN WINONG</t>
  </si>
  <si>
    <t>564,153,000</t>
  </si>
  <si>
    <t>309,700,500</t>
  </si>
  <si>
    <t>54.90 %</t>
  </si>
  <si>
    <t>195,075,518</t>
  </si>
  <si>
    <t>62.99 %</t>
  </si>
  <si>
    <t>195,073,518</t>
  </si>
  <si>
    <t>KELURAHAN KALIDORO</t>
  </si>
  <si>
    <t>754,550,000</t>
  </si>
  <si>
    <t>659,575,000</t>
  </si>
  <si>
    <t>87.41 %</t>
  </si>
  <si>
    <t>29,000,000</t>
  </si>
  <si>
    <t>4.40 %</t>
  </si>
  <si>
    <t>1,075,337,524</t>
  </si>
  <si>
    <t>2.23 %</t>
  </si>
  <si>
    <t>82.59 %</t>
  </si>
  <si>
    <t>1,050,935,731</t>
  </si>
  <si>
    <t>1,051,385,731</t>
  </si>
  <si>
    <t>KELURAHAN PARENGGAN</t>
  </si>
  <si>
    <t>753,253,000</t>
  </si>
  <si>
    <t>673,013,000</t>
  </si>
  <si>
    <t>89.35 %</t>
  </si>
  <si>
    <t>66,000,000</t>
  </si>
  <si>
    <t>9.81 %</t>
  </si>
  <si>
    <t>745,484,934</t>
  </si>
  <si>
    <t>92.69 %</t>
  </si>
  <si>
    <t>8.65 %</t>
  </si>
  <si>
    <t>97.74 %</t>
  </si>
  <si>
    <t>640,199,720</t>
  </si>
  <si>
    <t>626,499,720</t>
  </si>
  <si>
    <t>KELURAHAN PATI KIDUL</t>
  </si>
  <si>
    <t>823,622,000</t>
  </si>
  <si>
    <t>712,222,000</t>
  </si>
  <si>
    <t>86.47 %</t>
  </si>
  <si>
    <t>52,000,000</t>
  </si>
  <si>
    <t>7.30 %</t>
  </si>
  <si>
    <t>948,122,330</t>
  </si>
  <si>
    <t>73.68 %</t>
  </si>
  <si>
    <t>98.09 %</t>
  </si>
  <si>
    <t>5.05 %</t>
  </si>
  <si>
    <t>92.12 %</t>
  </si>
  <si>
    <t>260,969,409</t>
  </si>
  <si>
    <t>KELURAHAN PATI LOR</t>
  </si>
  <si>
    <t>765,320,000</t>
  </si>
  <si>
    <t>638,120,000</t>
  </si>
  <si>
    <t>83.38 %</t>
  </si>
  <si>
    <t>30,000,000</t>
  </si>
  <si>
    <t>4.70 %</t>
  </si>
  <si>
    <t>701,962,475</t>
  </si>
  <si>
    <t>67.09 %</t>
  </si>
  <si>
    <t>73.80 %</t>
  </si>
  <si>
    <t>4.21 %</t>
  </si>
  <si>
    <t>98.46 %</t>
  </si>
  <si>
    <t>261,697,719</t>
  </si>
  <si>
    <t>KELURAHAN PATI WETAN</t>
  </si>
  <si>
    <t>760,525,000</t>
  </si>
  <si>
    <t>650,850,000</t>
  </si>
  <si>
    <t>1,014,485,926</t>
  </si>
  <si>
    <t>80.40 %</t>
  </si>
  <si>
    <t>392,425,699</t>
  </si>
  <si>
    <t>LABKESDA</t>
  </si>
  <si>
    <t>674,349,000</t>
  </si>
  <si>
    <t>567,033,000</t>
  </si>
  <si>
    <t>84.09 %</t>
  </si>
  <si>
    <t>60,680,700</t>
  </si>
  <si>
    <t>10.70 %</t>
  </si>
  <si>
    <t>383,342,708</t>
  </si>
  <si>
    <t>352,474,758</t>
  </si>
  <si>
    <t>91.95 %</t>
  </si>
  <si>
    <t>62.16 %</t>
  </si>
  <si>
    <t>11.02 %</t>
  </si>
  <si>
    <t>69.63 %</t>
  </si>
  <si>
    <t>357,982,358</t>
  </si>
  <si>
    <t>PUSKESMAS BATANGAN</t>
  </si>
  <si>
    <t>3,982,726,500</t>
  </si>
  <si>
    <t>1,769,001,500</t>
  </si>
  <si>
    <t>44.42 %</t>
  </si>
  <si>
    <t>510,565,945</t>
  </si>
  <si>
    <t>28.86 %</t>
  </si>
  <si>
    <t>349,784,700</t>
  </si>
  <si>
    <t>PUSKESMAS CLUWAK</t>
  </si>
  <si>
    <t>4,382,357,500</t>
  </si>
  <si>
    <t>1,915,187,500</t>
  </si>
  <si>
    <t>43.70 %</t>
  </si>
  <si>
    <t>204,073,200</t>
  </si>
  <si>
    <t>10.66 %</t>
  </si>
  <si>
    <t>112,429,720</t>
  </si>
  <si>
    <t>45.60 %</t>
  </si>
  <si>
    <t>2.68 %</t>
  </si>
  <si>
    <t>55.09 %</t>
  </si>
  <si>
    <t>64,870,000</t>
  </si>
  <si>
    <t>13,970,000</t>
  </si>
  <si>
    <t>PUSKESMAS DUKUHSETI</t>
  </si>
  <si>
    <t>3,560,271,500</t>
  </si>
  <si>
    <t>1,328,367,000</t>
  </si>
  <si>
    <t>37.31 %</t>
  </si>
  <si>
    <t>20,000,000</t>
  </si>
  <si>
    <t>1.51 %</t>
  </si>
  <si>
    <t>10,703,400</t>
  </si>
  <si>
    <t>65.36 %</t>
  </si>
  <si>
    <t>0.53 %</t>
  </si>
  <si>
    <t>53.52 %</t>
  </si>
  <si>
    <t>PUSKESMAS GABUS I</t>
  </si>
  <si>
    <t>2,254,686,500</t>
  </si>
  <si>
    <t>1,190,471,572</t>
  </si>
  <si>
    <t>52.80 %</t>
  </si>
  <si>
    <t>518,029,922</t>
  </si>
  <si>
    <t>43.51 %</t>
  </si>
  <si>
    <t>PUSKESMAS GABUS II</t>
  </si>
  <si>
    <t>1,934,938,000</t>
  </si>
  <si>
    <t>813,174,000</t>
  </si>
  <si>
    <t>42.03 %</t>
  </si>
  <si>
    <t>41,489,724</t>
  </si>
  <si>
    <t>5.10 %</t>
  </si>
  <si>
    <t>PUSKESMAS GEMBONG</t>
  </si>
  <si>
    <t>3,230,468,000</t>
  </si>
  <si>
    <t>1,521,238,336</t>
  </si>
  <si>
    <t>47.09 %</t>
  </si>
  <si>
    <t>376,554,136</t>
  </si>
  <si>
    <t>24.75 %</t>
  </si>
  <si>
    <t>274,182,345</t>
  </si>
  <si>
    <t>3.67 %</t>
  </si>
  <si>
    <t>52.03 %</t>
  </si>
  <si>
    <t>37.88 %</t>
  </si>
  <si>
    <t>259,616,345</t>
  </si>
  <si>
    <t>41,230,045</t>
  </si>
  <si>
    <t>PUSKESMAS GUNUNGWUNGKAL</t>
  </si>
  <si>
    <t>2,289,179,500</t>
  </si>
  <si>
    <t>987,228,500</t>
  </si>
  <si>
    <t>43.13 %</t>
  </si>
  <si>
    <t>604,457,800</t>
  </si>
  <si>
    <t>61.23 %</t>
  </si>
  <si>
    <t>974,012,500</t>
  </si>
  <si>
    <t>86,022,500</t>
  </si>
  <si>
    <t>83,525,000</t>
  </si>
  <si>
    <t>97.10 %</t>
  </si>
  <si>
    <t>8.46 %</t>
  </si>
  <si>
    <t>14.23 %</t>
  </si>
  <si>
    <t>PUSKESMAS JAKEN</t>
  </si>
  <si>
    <t>3,043,772,900</t>
  </si>
  <si>
    <t>1,160,053,900</t>
  </si>
  <si>
    <t>427,149,900</t>
  </si>
  <si>
    <t>36.82 %</t>
  </si>
  <si>
    <t>PUSKESMAS JAKENAN</t>
  </si>
  <si>
    <t>3,103,123,500</t>
  </si>
  <si>
    <t>1,226,531,450</t>
  </si>
  <si>
    <t>39.53 %</t>
  </si>
  <si>
    <t>PUSKESMAS JUWANA</t>
  </si>
  <si>
    <t>4,602,740,000</t>
  </si>
  <si>
    <t>1,618,132,000</t>
  </si>
  <si>
    <t>35.16 %</t>
  </si>
  <si>
    <t>628,523,000</t>
  </si>
  <si>
    <t>38.84 %</t>
  </si>
  <si>
    <t>181,839,230</t>
  </si>
  <si>
    <t>99.05 %</t>
  </si>
  <si>
    <t>11.13 %</t>
  </si>
  <si>
    <t>28.93 %</t>
  </si>
  <si>
    <t>53,680,830</t>
  </si>
  <si>
    <t>53,290,670</t>
  </si>
  <si>
    <t>PUSKESMAS KAYEN</t>
  </si>
  <si>
    <t>4,496,635,500</t>
  </si>
  <si>
    <t>1,552,122,500</t>
  </si>
  <si>
    <t>34.52 %</t>
  </si>
  <si>
    <t>449,733,111</t>
  </si>
  <si>
    <t>28.98 %</t>
  </si>
  <si>
    <t>170,106,446</t>
  </si>
  <si>
    <t>94.24 %</t>
  </si>
  <si>
    <t>10.33 %</t>
  </si>
  <si>
    <t>37.82 %</t>
  </si>
  <si>
    <t>27,333,000</t>
  </si>
  <si>
    <t>PUSKESMAS MARGOREJO</t>
  </si>
  <si>
    <t>2,378,693,500</t>
  </si>
  <si>
    <t>914,810,500</t>
  </si>
  <si>
    <t>38.46 %</t>
  </si>
  <si>
    <t>PUSKESMAS MARGOYOSO I</t>
  </si>
  <si>
    <t>2,620,518,500</t>
  </si>
  <si>
    <t>1,104,932,500</t>
  </si>
  <si>
    <t>42.16 %</t>
  </si>
  <si>
    <t>46,345,800</t>
  </si>
  <si>
    <t>4.19 %</t>
  </si>
  <si>
    <t>PUSKESMAS MARGOYOSO II</t>
  </si>
  <si>
    <t>2,479,590,500</t>
  </si>
  <si>
    <t>1,067,837,500</t>
  </si>
  <si>
    <t>43.07 %</t>
  </si>
  <si>
    <t>PUSKESMAS PATI I</t>
  </si>
  <si>
    <t>2,234,873,538</t>
  </si>
  <si>
    <t>982,501,205</t>
  </si>
  <si>
    <t>43.96 %</t>
  </si>
  <si>
    <t>55,845,000</t>
  </si>
  <si>
    <t>5.68 %</t>
  </si>
  <si>
    <t>PUSKESMAS PATI II</t>
  </si>
  <si>
    <t>2,214,356,500</t>
  </si>
  <si>
    <t>877,561,833</t>
  </si>
  <si>
    <t>39.63 %</t>
  </si>
  <si>
    <t>PUSKESMAS PUCAKWANGI I</t>
  </si>
  <si>
    <t>1,070,446,050</t>
  </si>
  <si>
    <t>532,810,050</t>
  </si>
  <si>
    <t>49.77 %</t>
  </si>
  <si>
    <t>173,818,500</t>
  </si>
  <si>
    <t>32.62 %</t>
  </si>
  <si>
    <t>503,820,050</t>
  </si>
  <si>
    <t>PUSKESMAS PUCAKWANGI II</t>
  </si>
  <si>
    <t>2,049,690,500</t>
  </si>
  <si>
    <t>877,801,576</t>
  </si>
  <si>
    <t>42.83 %</t>
  </si>
  <si>
    <t>350,808,564</t>
  </si>
  <si>
    <t>39.96 %</t>
  </si>
  <si>
    <t>PUSKESMAS SUKOLILO I</t>
  </si>
  <si>
    <t>3,506,987,500</t>
  </si>
  <si>
    <t>1,444,961,592</t>
  </si>
  <si>
    <t>41.20 %</t>
  </si>
  <si>
    <t>494,561,442</t>
  </si>
  <si>
    <t>34.23 %</t>
  </si>
  <si>
    <t>PUSKESMAS SUKOLILO II</t>
  </si>
  <si>
    <t>2,607,036,500</t>
  </si>
  <si>
    <t>1,062,048,500</t>
  </si>
  <si>
    <t>40.74 %</t>
  </si>
  <si>
    <t>PUSKESMAS TAMBAKROMO</t>
  </si>
  <si>
    <t>2,969,044,500</t>
  </si>
  <si>
    <t>2,508,394,500</t>
  </si>
  <si>
    <t>84.48 %</t>
  </si>
  <si>
    <t>160,455,000</t>
  </si>
  <si>
    <t>6.40 %</t>
  </si>
  <si>
    <t>32,800,000</t>
  </si>
  <si>
    <t>1.31 %</t>
  </si>
  <si>
    <t>20.44 %</t>
  </si>
  <si>
    <t>PUSKESMAS TAYU I</t>
  </si>
  <si>
    <t>2,688,883,500</t>
  </si>
  <si>
    <t>1,129,047,353</t>
  </si>
  <si>
    <t>41.99 %</t>
  </si>
  <si>
    <t>287,217,472</t>
  </si>
  <si>
    <t>25.44 %</t>
  </si>
  <si>
    <t>PUSKESMAS TAYU II</t>
  </si>
  <si>
    <t>2,086,322,500</t>
  </si>
  <si>
    <t>1,731,107,500</t>
  </si>
  <si>
    <t>82.97 %</t>
  </si>
  <si>
    <t>PUSKESMAS TLOGOWUNGU</t>
  </si>
  <si>
    <t>3,703,220,500</t>
  </si>
  <si>
    <t>1,738,159,927</t>
  </si>
  <si>
    <t>46.94 %</t>
  </si>
  <si>
    <t>85,020,374</t>
  </si>
  <si>
    <t>4.89 %</t>
  </si>
  <si>
    <t>PUSKESMAS TRANGKIL</t>
  </si>
  <si>
    <t>3,329,586,500</t>
  </si>
  <si>
    <t>1,203,924,000</t>
  </si>
  <si>
    <t>36.16 %</t>
  </si>
  <si>
    <t>294,862,900</t>
  </si>
  <si>
    <t>24.49 %</t>
  </si>
  <si>
    <t>5,605,800</t>
  </si>
  <si>
    <t>0.47 %</t>
  </si>
  <si>
    <t>1.90 %</t>
  </si>
  <si>
    <t>PUSKESMAS WEDARIJAKSA I</t>
  </si>
  <si>
    <t>2,204,971,500</t>
  </si>
  <si>
    <t>797,971,500</t>
  </si>
  <si>
    <t>36.19 %</t>
  </si>
  <si>
    <t>161,933,254</t>
  </si>
  <si>
    <t>20.29 %</t>
  </si>
  <si>
    <t>8,839,500</t>
  </si>
  <si>
    <t>1.11 %</t>
  </si>
  <si>
    <t>5.46 %</t>
  </si>
  <si>
    <t>PUSKESMAS WEDARIJAKSA II</t>
  </si>
  <si>
    <t>2,002,629,500</t>
  </si>
  <si>
    <t>877,016,856</t>
  </si>
  <si>
    <t>43.79 %</t>
  </si>
  <si>
    <t>91,606,375</t>
  </si>
  <si>
    <t>10.45 %</t>
  </si>
  <si>
    <t>33,378,000</t>
  </si>
  <si>
    <t>3.81 %</t>
  </si>
  <si>
    <t>36.44 %</t>
  </si>
  <si>
    <t>28,673,000</t>
  </si>
  <si>
    <t>PUSKESMAS WINONG I</t>
  </si>
  <si>
    <t>2,194,113,750</t>
  </si>
  <si>
    <t>864,678,750</t>
  </si>
  <si>
    <t>39.41 %</t>
  </si>
  <si>
    <t>116,234,361</t>
  </si>
  <si>
    <t>13.44 %</t>
  </si>
  <si>
    <t>1,798,300</t>
  </si>
  <si>
    <t>0.21 %</t>
  </si>
  <si>
    <t>1.55 %</t>
  </si>
  <si>
    <t>PUSKESMAS WINONG II</t>
  </si>
  <si>
    <t>1,764,769,450</t>
  </si>
  <si>
    <t>1,545,149,450</t>
  </si>
  <si>
    <t>87.31 %</t>
  </si>
  <si>
    <t>99.72 %</t>
  </si>
  <si>
    <t>RUMAH SAKIT UMUM DAERAH KAYEN</t>
  </si>
  <si>
    <t>30,489,533,000</t>
  </si>
  <si>
    <t>30,398,733,000</t>
  </si>
  <si>
    <t>94.04 %</t>
  </si>
  <si>
    <t>94.32 %</t>
  </si>
  <si>
    <t>17,021,006,450</t>
  </si>
  <si>
    <t>55.99 %</t>
  </si>
  <si>
    <t>1,273,038,500</t>
  </si>
  <si>
    <t>10,895,305,273</t>
  </si>
  <si>
    <t>59.59 %</t>
  </si>
  <si>
    <t>22.65 %</t>
  </si>
  <si>
    <t>88.65 %</t>
  </si>
  <si>
    <t>56.75 %</t>
  </si>
  <si>
    <t>3,524,994,558</t>
  </si>
  <si>
    <t>2,995,186,336</t>
  </si>
  <si>
    <t>RUMAH SAKIT UMUM DAERAH RAA SOEWONDO</t>
  </si>
  <si>
    <t>160,764,183,000</t>
  </si>
  <si>
    <t>84,198,877,000</t>
  </si>
  <si>
    <t>52.37 %</t>
  </si>
  <si>
    <t>60,051,897,500</t>
  </si>
  <si>
    <t>71.32 %</t>
  </si>
  <si>
    <t>18,224,104,436</t>
  </si>
  <si>
    <t>82.23 %</t>
  </si>
  <si>
    <t>17.80 %</t>
  </si>
  <si>
    <t>83.92 %</t>
  </si>
  <si>
    <t>25.47 %</t>
  </si>
  <si>
    <t>10,224,289,855</t>
  </si>
  <si>
    <t>8,986,235,397</t>
  </si>
  <si>
    <t>SATUAN POLISI PAMONG PRAJA</t>
  </si>
  <si>
    <t>11,066,191,000</t>
  </si>
  <si>
    <t>6,714,775,000</t>
  </si>
  <si>
    <t>6,184,000,000</t>
  </si>
  <si>
    <t>55.88 %</t>
  </si>
  <si>
    <t>92.10 %</t>
  </si>
  <si>
    <t>5,401,086,000</t>
  </si>
  <si>
    <t>80.44 %</t>
  </si>
  <si>
    <t>6,119,400,537</t>
  </si>
  <si>
    <t>94.51 %</t>
  </si>
  <si>
    <t>93.52 %</t>
  </si>
  <si>
    <t>87.40 %</t>
  </si>
  <si>
    <t>99.02 %</t>
  </si>
  <si>
    <t>5,304,154,000</t>
  </si>
  <si>
    <t>5,297,870,100</t>
  </si>
  <si>
    <t>SEKRETARIAT DAERAH</t>
  </si>
  <si>
    <t>26,409,468,000</t>
  </si>
  <si>
    <t>18,026,735,000</t>
  </si>
  <si>
    <t>68.11 %</t>
  </si>
  <si>
    <t>99.79 %</t>
  </si>
  <si>
    <t>5,765,262,800</t>
  </si>
  <si>
    <t>31.98 %</t>
  </si>
  <si>
    <t>16,390,771,400</t>
  </si>
  <si>
    <t>13,620,054,120</t>
  </si>
  <si>
    <t>99.42 %</t>
  </si>
  <si>
    <t>75.28 %</t>
  </si>
  <si>
    <t>37.79 %</t>
  </si>
  <si>
    <t>89.27 %</t>
  </si>
  <si>
    <t>12,606,419,078</t>
  </si>
  <si>
    <t>12,471,275,878</t>
  </si>
  <si>
    <t>SEKRETARIAT DPRD</t>
  </si>
  <si>
    <t>45,367,411,000</t>
  </si>
  <si>
    <t>25,581,147,500</t>
  </si>
  <si>
    <t>56.39 %</t>
  </si>
  <si>
    <t>11,219,400,900</t>
  </si>
  <si>
    <t>43.86 %</t>
  </si>
  <si>
    <t>23,662,107,500</t>
  </si>
  <si>
    <t>15,446,104,252</t>
  </si>
  <si>
    <t>84.49 %</t>
  </si>
  <si>
    <t>51.02 %</t>
  </si>
  <si>
    <t>72.24 %</t>
  </si>
  <si>
    <t>99.45 %</t>
  </si>
  <si>
    <t>9,809,849,930</t>
  </si>
  <si>
    <t>9,346,319,930</t>
  </si>
  <si>
    <t xml:space="preserve">TABEL REALISASI </t>
  </si>
  <si>
    <t>KOMITMEN PDN</t>
  </si>
  <si>
    <t>PELKASANAAN PDN</t>
  </si>
  <si>
    <t>TOTAL</t>
  </si>
  <si>
    <t>PERSENTASE PDN</t>
  </si>
  <si>
    <t>Keterangan</t>
  </si>
  <si>
    <t>Tahun 2025 ditargetkan 60 dan itu melebihi target tahun 2025 pada roadmap</t>
  </si>
  <si>
    <t>REALISASI BELANJA OPD</t>
  </si>
  <si>
    <t>PENGADAAN BARANG DAN JASA =</t>
  </si>
  <si>
    <t>E-PURCHASING</t>
  </si>
  <si>
    <t xml:space="preserve">non e purchasing dengan TKDN minimal 40% </t>
  </si>
  <si>
    <t xml:space="preserve">non e purchasing </t>
  </si>
  <si>
    <t>'Tingkat kepatuhan penggunaan PDN semakin meningkat</t>
  </si>
  <si>
    <t>Data sampai tanggal 2 Desember 2024</t>
  </si>
  <si>
    <t>seluruh opd (kec 21, opd 28)</t>
  </si>
  <si>
    <t>Menunggu sampai tgl 7 Des 2024</t>
  </si>
  <si>
    <t>Data sampai dengan tanggal 2 Des 2024</t>
  </si>
  <si>
    <t>Data bulan Desember belum masuk</t>
  </si>
  <si>
    <t>Menunggu update data bulan Desember</t>
  </si>
  <si>
    <t>Jumlah Publikasi lewat Sosmed dan Web capaian P3DN tahun 2024</t>
  </si>
  <si>
    <t>Pelaku usaha yang mendaftarkan OSS</t>
  </si>
  <si>
    <t xml:space="preserve">Jumlah Rekomendasi pengajuan SIINAS/sertifikat TKDN </t>
  </si>
  <si>
    <t>Jumlah publikasi</t>
  </si>
  <si>
    <t>Jumlah pendaftar OSS</t>
  </si>
  <si>
    <t>Jumlah rekom ke SIINas</t>
  </si>
  <si>
    <t>import</t>
  </si>
  <si>
    <t>katalog lokal dinonaktifkan diganti katalog v.6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</si>
</sst>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&quot;Rp&quot;#,##0.00"/>
    <numFmt numFmtId="166" formatCode="_-* #,##0_-;\-* #,##0_-;_-* &quot;-&quot;??_-;_-@_-"/>
    <numFmt numFmtId="167" formatCode="0.000"/>
    <numFmt numFmtId="168" formatCode="0.000%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sz val="10"/>
      <color rgb="FFFF0000"/>
      <name val="Bookman Old Style"/>
      <family val="1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i/>
      <sz val="10"/>
      <color theme="1"/>
      <name val="Bookman Old Style"/>
      <family val="1"/>
    </font>
    <font>
      <b/>
      <sz val="10"/>
      <color rgb="FFFF0000"/>
      <name val="Bookman Old Style"/>
      <family val="1"/>
    </font>
    <font>
      <b/>
      <sz val="11"/>
      <color theme="1"/>
      <name val="Bookman Old Style"/>
      <family val="1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b/>
      <sz val="9"/>
      <color theme="1"/>
      <name val="Calibri"/>
      <family val="2"/>
      <scheme val="minor"/>
    </font>
    <font>
      <sz val="9"/>
      <color rgb="FF000000"/>
      <name val="Bookman Old Style"/>
      <family val="1"/>
    </font>
    <font>
      <sz val="9"/>
      <color rgb="FFFF0000"/>
      <name val="Bookman Old Style"/>
      <family val="1"/>
    </font>
    <font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7"/>
      <color rgb="FF575962"/>
      <name val="Nunito Sans"/>
    </font>
    <font>
      <sz val="7"/>
      <color rgb="FF575962"/>
      <name val="Nunito Sans"/>
    </font>
    <font>
      <b/>
      <sz val="9"/>
      <color theme="1"/>
      <name val="Bookman Old Style"/>
      <family val="1"/>
      <charset val="1"/>
    </font>
    <font>
      <b/>
      <sz val="10"/>
      <color theme="1"/>
      <name val="Bookman Old Style"/>
      <family val="1"/>
      <charset val="1"/>
    </font>
    <font>
      <sz val="7"/>
      <color theme="1"/>
      <name val="Nunito Sans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3F8"/>
        <bgColor indexed="64"/>
      </patternFill>
    </fill>
    <fill>
      <patternFill patternType="solid">
        <fgColor rgb="FFFAF9F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89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7" fillId="0" borderId="0" xfId="0" applyFont="1"/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0" fontId="3" fillId="2" borderId="0" xfId="0" applyFont="1" applyFill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2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7" fillId="2" borderId="0" xfId="0" applyFont="1" applyFill="1"/>
    <xf numFmtId="0" fontId="2" fillId="4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3" fillId="6" borderId="4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justify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justify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justify" vertical="top" wrapText="1"/>
    </xf>
    <xf numFmtId="0" fontId="3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left" vertical="top" wrapText="1"/>
    </xf>
    <xf numFmtId="3" fontId="3" fillId="8" borderId="1" xfId="0" applyNumberFormat="1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justify" vertical="top" wrapText="1"/>
    </xf>
    <xf numFmtId="0" fontId="2" fillId="6" borderId="1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10" fillId="0" borderId="0" xfId="0" applyFont="1" applyAlignment="1">
      <alignment horizontal="center" vertical="top"/>
    </xf>
    <xf numFmtId="0" fontId="2" fillId="6" borderId="1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1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vertical="top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top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justify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center" vertical="top" wrapText="1"/>
    </xf>
    <xf numFmtId="0" fontId="13" fillId="7" borderId="3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vertical="top" wrapText="1"/>
    </xf>
    <xf numFmtId="0" fontId="13" fillId="7" borderId="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3" fillId="8" borderId="4" xfId="0" applyFont="1" applyFill="1" applyBorder="1" applyAlignment="1">
      <alignment vertical="top" wrapText="1"/>
    </xf>
    <xf numFmtId="0" fontId="13" fillId="3" borderId="0" xfId="0" applyFont="1" applyFill="1" applyAlignment="1">
      <alignment vertical="top"/>
    </xf>
    <xf numFmtId="0" fontId="13" fillId="8" borderId="1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center" vertical="top" wrapText="1"/>
    </xf>
    <xf numFmtId="0" fontId="18" fillId="8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horizontal="center" vertical="top" wrapText="1"/>
    </xf>
    <xf numFmtId="0" fontId="13" fillId="8" borderId="2" xfId="0" applyFont="1" applyFill="1" applyBorder="1" applyAlignment="1">
      <alignment vertical="top" wrapText="1"/>
    </xf>
    <xf numFmtId="3" fontId="13" fillId="8" borderId="1" xfId="0" applyNumberFormat="1" applyFont="1" applyFill="1" applyBorder="1" applyAlignment="1">
      <alignment horizontal="center" vertical="top" wrapText="1"/>
    </xf>
    <xf numFmtId="3" fontId="16" fillId="3" borderId="1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0" fontId="13" fillId="6" borderId="4" xfId="0" applyFont="1" applyFill="1" applyBorder="1" applyAlignment="1">
      <alignment vertical="top" wrapText="1"/>
    </xf>
    <xf numFmtId="0" fontId="13" fillId="6" borderId="2" xfId="0" applyFont="1" applyFill="1" applyBorder="1" applyAlignment="1">
      <alignment vertical="top" wrapText="1"/>
    </xf>
    <xf numFmtId="0" fontId="15" fillId="0" borderId="1" xfId="0" applyFont="1" applyBorder="1" applyAlignment="1">
      <alignment horizontal="left" vertical="top"/>
    </xf>
    <xf numFmtId="0" fontId="15" fillId="3" borderId="1" xfId="0" applyFont="1" applyFill="1" applyBorder="1" applyAlignment="1">
      <alignment horizontal="justify" vertical="top" wrapText="1"/>
    </xf>
    <xf numFmtId="2" fontId="13" fillId="3" borderId="1" xfId="0" applyNumberFormat="1" applyFont="1" applyFill="1" applyBorder="1" applyAlignment="1">
      <alignment horizontal="justify" vertical="top" wrapText="1"/>
    </xf>
    <xf numFmtId="3" fontId="13" fillId="3" borderId="1" xfId="0" applyNumberFormat="1" applyFont="1" applyFill="1" applyBorder="1" applyAlignment="1">
      <alignment horizontal="justify" vertical="top" wrapText="1"/>
    </xf>
    <xf numFmtId="165" fontId="13" fillId="3" borderId="1" xfId="0" applyNumberFormat="1" applyFont="1" applyFill="1" applyBorder="1" applyAlignment="1">
      <alignment horizontal="justify" vertical="top" wrapText="1"/>
    </xf>
    <xf numFmtId="0" fontId="15" fillId="3" borderId="1" xfId="0" quotePrefix="1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quotePrefix="1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center" wrapText="1"/>
    </xf>
    <xf numFmtId="166" fontId="13" fillId="4" borderId="1" xfId="1" applyNumberFormat="1" applyFont="1" applyFill="1" applyBorder="1" applyAlignment="1">
      <alignment horizontal="justify" vertical="top" wrapText="1"/>
    </xf>
    <xf numFmtId="166" fontId="3" fillId="4" borderId="1" xfId="1" applyNumberFormat="1" applyFont="1" applyFill="1" applyBorder="1" applyAlignment="1">
      <alignment horizontal="justify" vertical="top" wrapText="1"/>
    </xf>
    <xf numFmtId="166" fontId="3" fillId="4" borderId="1" xfId="0" applyNumberFormat="1" applyFont="1" applyFill="1" applyBorder="1" applyAlignment="1">
      <alignment horizontal="justify" vertical="top" wrapText="1"/>
    </xf>
    <xf numFmtId="2" fontId="3" fillId="4" borderId="1" xfId="0" applyNumberFormat="1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164" fontId="3" fillId="4" borderId="1" xfId="1" applyFont="1" applyFill="1" applyBorder="1" applyAlignment="1">
      <alignment horizontal="justify" vertical="top" wrapText="1"/>
    </xf>
    <xf numFmtId="0" fontId="16" fillId="3" borderId="3" xfId="0" applyFont="1" applyFill="1" applyBorder="1" applyAlignment="1">
      <alignment vertical="top" wrapText="1"/>
    </xf>
    <xf numFmtId="0" fontId="16" fillId="3" borderId="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9" borderId="1" xfId="0" applyFont="1" applyFill="1" applyBorder="1" applyAlignment="1">
      <alignment vertical="top" wrapText="1"/>
    </xf>
    <xf numFmtId="0" fontId="2" fillId="9" borderId="3" xfId="0" applyFont="1" applyFill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2" fillId="9" borderId="1" xfId="0" applyFont="1" applyFill="1" applyBorder="1" applyAlignment="1">
      <alignment horizontal="justify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justify" vertical="top" wrapText="1"/>
    </xf>
    <xf numFmtId="0" fontId="2" fillId="9" borderId="3" xfId="0" applyFont="1" applyFill="1" applyBorder="1" applyAlignment="1">
      <alignment horizontal="center" vertical="top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top" wrapText="1"/>
    </xf>
    <xf numFmtId="0" fontId="15" fillId="10" borderId="4" xfId="0" applyFont="1" applyFill="1" applyBorder="1" applyAlignment="1">
      <alignment horizontal="center" vertical="top" wrapText="1"/>
    </xf>
    <xf numFmtId="0" fontId="15" fillId="10" borderId="6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vertical="top" wrapText="1"/>
    </xf>
    <xf numFmtId="0" fontId="15" fillId="10" borderId="6" xfId="0" applyFont="1" applyFill="1" applyBorder="1" applyAlignment="1">
      <alignment vertical="top" wrapText="1"/>
    </xf>
    <xf numFmtId="0" fontId="15" fillId="4" borderId="3" xfId="0" applyFont="1" applyFill="1" applyBorder="1" applyAlignment="1">
      <alignment horizontal="center" vertical="center" wrapText="1"/>
    </xf>
    <xf numFmtId="0" fontId="13" fillId="4" borderId="1" xfId="0" quotePrefix="1" applyFont="1" applyFill="1" applyBorder="1" applyAlignment="1">
      <alignment vertical="top" wrapText="1"/>
    </xf>
    <xf numFmtId="0" fontId="15" fillId="11" borderId="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justify" vertical="top" wrapText="1"/>
    </xf>
    <xf numFmtId="0" fontId="15" fillId="11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justify" vertical="top" wrapText="1"/>
    </xf>
    <xf numFmtId="164" fontId="3" fillId="2" borderId="1" xfId="1" applyFont="1" applyFill="1" applyBorder="1" applyAlignment="1">
      <alignment horizontal="justify" vertical="top" wrapText="1"/>
    </xf>
    <xf numFmtId="167" fontId="3" fillId="2" borderId="1" xfId="0" applyNumberFormat="1" applyFont="1" applyFill="1" applyBorder="1" applyAlignment="1">
      <alignment horizontal="justify" vertical="top" wrapText="1"/>
    </xf>
    <xf numFmtId="166" fontId="3" fillId="2" borderId="1" xfId="1" applyNumberFormat="1" applyFont="1" applyFill="1" applyBorder="1" applyAlignment="1">
      <alignment horizontal="justify" vertical="top" wrapText="1"/>
    </xf>
    <xf numFmtId="168" fontId="3" fillId="2" borderId="1" xfId="2" applyNumberFormat="1" applyFont="1" applyFill="1" applyBorder="1" applyAlignment="1">
      <alignment horizontal="justify" vertical="top" wrapText="1"/>
    </xf>
    <xf numFmtId="0" fontId="23" fillId="13" borderId="0" xfId="0" applyFont="1" applyFill="1" applyAlignment="1">
      <alignment horizontal="center" vertical="center" wrapText="1"/>
    </xf>
    <xf numFmtId="0" fontId="23" fillId="13" borderId="0" xfId="0" applyFont="1" applyFill="1" applyAlignment="1">
      <alignment horizontal="right" vertical="center" wrapText="1"/>
    </xf>
    <xf numFmtId="0" fontId="24" fillId="12" borderId="0" xfId="0" applyFont="1" applyFill="1" applyAlignment="1">
      <alignment vertical="center" wrapText="1"/>
    </xf>
    <xf numFmtId="0" fontId="24" fillId="12" borderId="0" xfId="0" applyFont="1" applyFill="1" applyAlignment="1">
      <alignment horizontal="right" vertical="center" wrapText="1"/>
    </xf>
    <xf numFmtId="9" fontId="24" fillId="12" borderId="0" xfId="0" applyNumberFormat="1" applyFont="1" applyFill="1" applyAlignment="1">
      <alignment horizontal="right" vertical="center" wrapText="1"/>
    </xf>
    <xf numFmtId="0" fontId="24" fillId="14" borderId="0" xfId="0" applyFont="1" applyFill="1" applyAlignment="1">
      <alignment vertical="center" wrapText="1"/>
    </xf>
    <xf numFmtId="0" fontId="24" fillId="14" borderId="0" xfId="0" applyFont="1" applyFill="1" applyAlignment="1">
      <alignment horizontal="right" vertical="center" wrapText="1"/>
    </xf>
    <xf numFmtId="9" fontId="24" fillId="14" borderId="0" xfId="0" applyNumberFormat="1" applyFont="1" applyFill="1" applyAlignment="1">
      <alignment horizontal="right" vertical="center" wrapText="1"/>
    </xf>
    <xf numFmtId="0" fontId="0" fillId="2" borderId="0" xfId="0" applyFill="1"/>
    <xf numFmtId="0" fontId="23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164" fontId="0" fillId="2" borderId="0" xfId="1" applyFont="1" applyFill="1"/>
    <xf numFmtId="0" fontId="0" fillId="0" borderId="0" xfId="0" applyAlignment="1">
      <alignment wrapText="1"/>
    </xf>
    <xf numFmtId="0" fontId="0" fillId="10" borderId="0" xfId="0" applyFill="1"/>
    <xf numFmtId="0" fontId="0" fillId="10" borderId="0" xfId="0" applyFill="1" applyAlignment="1">
      <alignment wrapText="1"/>
    </xf>
    <xf numFmtId="0" fontId="23" fillId="10" borderId="0" xfId="0" applyFont="1" applyFill="1" applyAlignment="1">
      <alignment horizontal="right" vertical="center" wrapText="1"/>
    </xf>
    <xf numFmtId="0" fontId="24" fillId="10" borderId="0" xfId="0" applyFont="1" applyFill="1" applyAlignment="1">
      <alignment horizontal="right" vertical="center" wrapText="1"/>
    </xf>
    <xf numFmtId="164" fontId="0" fillId="10" borderId="0" xfId="1" applyFont="1" applyFill="1"/>
    <xf numFmtId="0" fontId="0" fillId="5" borderId="0" xfId="0" applyFill="1"/>
    <xf numFmtId="0" fontId="23" fillId="5" borderId="0" xfId="0" applyFont="1" applyFill="1" applyAlignment="1">
      <alignment horizontal="right" vertical="center" wrapText="1"/>
    </xf>
    <xf numFmtId="0" fontId="24" fillId="5" borderId="0" xfId="0" applyFont="1" applyFill="1" applyAlignment="1">
      <alignment horizontal="right" vertical="center" wrapText="1"/>
    </xf>
    <xf numFmtId="164" fontId="0" fillId="5" borderId="0" xfId="1" applyFont="1" applyFill="1"/>
    <xf numFmtId="0" fontId="0" fillId="15" borderId="0" xfId="0" applyFill="1"/>
    <xf numFmtId="0" fontId="23" fillId="15" borderId="0" xfId="0" applyFont="1" applyFill="1" applyAlignment="1">
      <alignment horizontal="right" vertical="center" wrapText="1"/>
    </xf>
    <xf numFmtId="0" fontId="24" fillId="15" borderId="0" xfId="0" applyFont="1" applyFill="1" applyAlignment="1">
      <alignment horizontal="right" vertical="center" wrapText="1"/>
    </xf>
    <xf numFmtId="164" fontId="0" fillId="15" borderId="0" xfId="1" applyFont="1" applyFill="1"/>
    <xf numFmtId="164" fontId="0" fillId="5" borderId="0" xfId="0" applyNumberFormat="1" applyFill="1" applyAlignment="1">
      <alignment vertical="top"/>
    </xf>
    <xf numFmtId="0" fontId="15" fillId="16" borderId="6" xfId="0" applyFont="1" applyFill="1" applyBorder="1" applyAlignment="1">
      <alignment vertical="top" wrapText="1"/>
    </xf>
    <xf numFmtId="0" fontId="13" fillId="16" borderId="1" xfId="0" applyFont="1" applyFill="1" applyBorder="1" applyAlignment="1">
      <alignment horizontal="justify" vertical="top" wrapText="1"/>
    </xf>
    <xf numFmtId="0" fontId="3" fillId="16" borderId="1" xfId="0" applyFont="1" applyFill="1" applyBorder="1" applyAlignment="1">
      <alignment horizontal="center" vertical="top" wrapText="1"/>
    </xf>
    <xf numFmtId="0" fontId="3" fillId="16" borderId="1" xfId="0" applyFont="1" applyFill="1" applyBorder="1" applyAlignment="1">
      <alignment horizontal="justify" vertical="top" wrapText="1"/>
    </xf>
    <xf numFmtId="0" fontId="2" fillId="16" borderId="1" xfId="0" applyFont="1" applyFill="1" applyBorder="1" applyAlignment="1">
      <alignment vertical="top" wrapText="1"/>
    </xf>
    <xf numFmtId="0" fontId="3" fillId="16" borderId="0" xfId="0" applyFont="1" applyFill="1" applyAlignment="1">
      <alignment vertical="top"/>
    </xf>
    <xf numFmtId="0" fontId="2" fillId="16" borderId="1" xfId="0" applyFont="1" applyFill="1" applyBorder="1" applyAlignment="1">
      <alignment horizontal="center" vertical="top"/>
    </xf>
    <xf numFmtId="0" fontId="2" fillId="16" borderId="1" xfId="0" applyFont="1" applyFill="1" applyBorder="1" applyAlignment="1">
      <alignment horizontal="center" vertical="top" wrapText="1"/>
    </xf>
    <xf numFmtId="0" fontId="3" fillId="16" borderId="0" xfId="0" applyFont="1" applyFill="1" applyAlignment="1">
      <alignment horizontal="center" vertical="top"/>
    </xf>
    <xf numFmtId="0" fontId="1" fillId="16" borderId="1" xfId="0" applyFont="1" applyFill="1" applyBorder="1" applyAlignment="1">
      <alignment vertical="top" wrapText="1"/>
    </xf>
    <xf numFmtId="0" fontId="2" fillId="16" borderId="1" xfId="0" applyFont="1" applyFill="1" applyBorder="1" applyAlignment="1">
      <alignment horizontal="justify" vertical="top" wrapText="1"/>
    </xf>
    <xf numFmtId="0" fontId="2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164" fontId="2" fillId="16" borderId="1" xfId="0" applyNumberFormat="1" applyFont="1" applyFill="1" applyBorder="1" applyAlignment="1">
      <alignment horizontal="justify" vertical="top" wrapText="1"/>
    </xf>
    <xf numFmtId="0" fontId="25" fillId="16" borderId="3" xfId="0" applyFont="1" applyFill="1" applyBorder="1" applyAlignment="1">
      <alignment horizontal="center" vertical="top" wrapText="1"/>
    </xf>
    <xf numFmtId="0" fontId="26" fillId="16" borderId="1" xfId="0" applyFont="1" applyFill="1" applyBorder="1" applyAlignment="1">
      <alignment horizontal="justify" vertical="top" wrapText="1"/>
    </xf>
    <xf numFmtId="2" fontId="26" fillId="16" borderId="1" xfId="0" applyNumberFormat="1" applyFont="1" applyFill="1" applyBorder="1" applyAlignment="1">
      <alignment horizontal="justify" vertical="top" wrapText="1"/>
    </xf>
    <xf numFmtId="0" fontId="26" fillId="16" borderId="1" xfId="0" applyFont="1" applyFill="1" applyBorder="1" applyAlignment="1">
      <alignment horizontal="center" vertical="center" wrapText="1"/>
    </xf>
    <xf numFmtId="0" fontId="26" fillId="16" borderId="1" xfId="0" applyFont="1" applyFill="1" applyBorder="1" applyAlignment="1">
      <alignment horizontal="left" vertical="top" wrapText="1"/>
    </xf>
    <xf numFmtId="2" fontId="26" fillId="16" borderId="7" xfId="0" applyNumberFormat="1" applyFont="1" applyFill="1" applyBorder="1" applyAlignment="1">
      <alignment horizontal="center" vertical="top"/>
    </xf>
    <xf numFmtId="0" fontId="26" fillId="16" borderId="1" xfId="0" applyFont="1" applyFill="1" applyBorder="1" applyAlignment="1">
      <alignment horizontal="center" vertical="top"/>
    </xf>
    <xf numFmtId="0" fontId="25" fillId="16" borderId="3" xfId="0" applyFont="1" applyFill="1" applyBorder="1" applyAlignment="1">
      <alignment horizontal="center" vertical="center" wrapText="1"/>
    </xf>
    <xf numFmtId="0" fontId="26" fillId="16" borderId="7" xfId="0" applyFont="1" applyFill="1" applyBorder="1" applyAlignment="1">
      <alignment horizontal="center" vertical="center"/>
    </xf>
    <xf numFmtId="0" fontId="26" fillId="16" borderId="1" xfId="0" applyFont="1" applyFill="1" applyBorder="1"/>
    <xf numFmtId="0" fontId="26" fillId="16" borderId="1" xfId="0" applyFont="1" applyFill="1" applyBorder="1" applyAlignment="1">
      <alignment horizontal="center" vertical="top" wrapText="1"/>
    </xf>
    <xf numFmtId="164" fontId="26" fillId="16" borderId="1" xfId="1" applyFont="1" applyFill="1" applyBorder="1" applyAlignment="1">
      <alignment horizontal="justify" vertical="top" wrapText="1"/>
    </xf>
    <xf numFmtId="2" fontId="26" fillId="16" borderId="1" xfId="0" applyNumberFormat="1" applyFont="1" applyFill="1" applyBorder="1" applyAlignment="1">
      <alignment horizontal="center" vertical="top" wrapText="1"/>
    </xf>
    <xf numFmtId="0" fontId="26" fillId="16" borderId="1" xfId="0" applyFont="1" applyFill="1" applyBorder="1" applyAlignment="1">
      <alignment vertical="top" wrapText="1"/>
    </xf>
    <xf numFmtId="0" fontId="26" fillId="16" borderId="7" xfId="0" applyFont="1" applyFill="1" applyBorder="1" applyAlignment="1">
      <alignment horizontal="center" vertical="top"/>
    </xf>
    <xf numFmtId="0" fontId="26" fillId="16" borderId="1" xfId="0" applyFont="1" applyFill="1" applyBorder="1" applyAlignment="1">
      <alignment vertical="top"/>
    </xf>
    <xf numFmtId="164" fontId="22" fillId="16" borderId="0" xfId="1" applyFont="1" applyFill="1" applyAlignment="1">
      <alignment vertical="top"/>
    </xf>
    <xf numFmtId="0" fontId="26" fillId="16" borderId="0" xfId="0" applyFont="1" applyFill="1" applyAlignment="1">
      <alignment horizontal="center" vertical="top"/>
    </xf>
    <xf numFmtId="164" fontId="26" fillId="16" borderId="1" xfId="0" applyNumberFormat="1" applyFont="1" applyFill="1" applyBorder="1" applyAlignment="1">
      <alignment horizontal="justify" vertical="top" wrapText="1"/>
    </xf>
    <xf numFmtId="2" fontId="26" fillId="16" borderId="7" xfId="0" applyNumberFormat="1" applyFont="1" applyFill="1" applyBorder="1" applyAlignment="1">
      <alignment horizontal="center" vertical="top" wrapText="1"/>
    </xf>
    <xf numFmtId="0" fontId="2" fillId="16" borderId="7" xfId="0" applyFont="1" applyFill="1" applyBorder="1" applyAlignment="1">
      <alignment horizontal="center" vertical="top"/>
    </xf>
    <xf numFmtId="0" fontId="25" fillId="16" borderId="1" xfId="0" applyFont="1" applyFill="1" applyBorder="1" applyAlignment="1">
      <alignment vertical="top" wrapText="1"/>
    </xf>
    <xf numFmtId="0" fontId="15" fillId="17" borderId="1" xfId="0" applyFont="1" applyFill="1" applyBorder="1" applyAlignment="1">
      <alignment vertical="top" wrapText="1"/>
    </xf>
    <xf numFmtId="0" fontId="13" fillId="17" borderId="1" xfId="0" applyFont="1" applyFill="1" applyBorder="1" applyAlignment="1">
      <alignment horizontal="justify" vertical="top" wrapText="1"/>
    </xf>
    <xf numFmtId="0" fontId="13" fillId="17" borderId="1" xfId="0" quotePrefix="1" applyFont="1" applyFill="1" applyBorder="1" applyAlignment="1">
      <alignment vertical="top" wrapText="1"/>
    </xf>
    <xf numFmtId="0" fontId="13" fillId="17" borderId="1" xfId="0" applyFont="1" applyFill="1" applyBorder="1" applyAlignment="1">
      <alignment vertical="top" wrapText="1"/>
    </xf>
    <xf numFmtId="0" fontId="15" fillId="17" borderId="1" xfId="0" applyFont="1" applyFill="1" applyBorder="1" applyAlignment="1">
      <alignment horizontal="justify" vertical="top" wrapText="1"/>
    </xf>
    <xf numFmtId="0" fontId="3" fillId="17" borderId="1" xfId="0" applyFont="1" applyFill="1" applyBorder="1" applyAlignment="1">
      <alignment horizontal="center" vertical="top" wrapText="1"/>
    </xf>
    <xf numFmtId="0" fontId="3" fillId="17" borderId="1" xfId="0" applyFont="1" applyFill="1" applyBorder="1" applyAlignment="1">
      <alignment horizontal="justify" vertical="top" wrapText="1"/>
    </xf>
    <xf numFmtId="0" fontId="2" fillId="17" borderId="1" xfId="0" applyFont="1" applyFill="1" applyBorder="1" applyAlignment="1">
      <alignment vertical="top" wrapText="1"/>
    </xf>
    <xf numFmtId="0" fontId="26" fillId="17" borderId="1" xfId="0" applyFont="1" applyFill="1" applyBorder="1" applyAlignment="1">
      <alignment horizontal="center" vertical="top" wrapText="1"/>
    </xf>
    <xf numFmtId="0" fontId="26" fillId="17" borderId="1" xfId="0" applyFont="1" applyFill="1" applyBorder="1" applyAlignment="1">
      <alignment horizontal="justify" vertical="top" wrapText="1"/>
    </xf>
    <xf numFmtId="0" fontId="26" fillId="17" borderId="1" xfId="0" applyFont="1" applyFill="1" applyBorder="1" applyAlignment="1">
      <alignment vertical="top" wrapText="1"/>
    </xf>
    <xf numFmtId="0" fontId="22" fillId="17" borderId="7" xfId="0" applyFont="1" applyFill="1" applyBorder="1" applyAlignment="1">
      <alignment horizontal="center" vertical="top" wrapText="1"/>
    </xf>
    <xf numFmtId="0" fontId="26" fillId="17" borderId="1" xfId="0" applyFont="1" applyFill="1" applyBorder="1" applyAlignment="1">
      <alignment horizontal="center" vertical="top"/>
    </xf>
    <xf numFmtId="0" fontId="26" fillId="17" borderId="7" xfId="0" applyFont="1" applyFill="1" applyBorder="1" applyAlignment="1">
      <alignment horizontal="center" vertical="top" wrapText="1"/>
    </xf>
    <xf numFmtId="0" fontId="26" fillId="17" borderId="7" xfId="0" applyFont="1" applyFill="1" applyBorder="1" applyAlignment="1">
      <alignment horizontal="center" vertical="top"/>
    </xf>
    <xf numFmtId="20" fontId="2" fillId="17" borderId="1" xfId="0" applyNumberFormat="1" applyFont="1" applyFill="1" applyBorder="1" applyAlignment="1">
      <alignment vertical="top" wrapText="1"/>
    </xf>
    <xf numFmtId="0" fontId="7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16" borderId="2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justify" vertical="top" wrapText="1"/>
    </xf>
    <xf numFmtId="0" fontId="13" fillId="16" borderId="3" xfId="0" applyFont="1" applyFill="1" applyBorder="1" applyAlignment="1">
      <alignment vertical="top" wrapText="1"/>
    </xf>
    <xf numFmtId="0" fontId="15" fillId="17" borderId="5" xfId="0" applyFont="1" applyFill="1" applyBorder="1" applyAlignment="1">
      <alignment horizontal="left" vertical="center" wrapText="1"/>
    </xf>
    <xf numFmtId="0" fontId="15" fillId="17" borderId="0" xfId="0" applyFont="1" applyFill="1" applyBorder="1" applyAlignment="1">
      <alignment horizontal="left" vertical="center" wrapText="1"/>
    </xf>
    <xf numFmtId="0" fontId="15" fillId="17" borderId="6" xfId="0" applyFont="1" applyFill="1" applyBorder="1" applyAlignment="1">
      <alignment horizontal="left" vertical="center" wrapText="1"/>
    </xf>
    <xf numFmtId="0" fontId="16" fillId="16" borderId="3" xfId="0" applyFont="1" applyFill="1" applyBorder="1" applyAlignment="1">
      <alignment horizontal="center" vertical="top" wrapText="1"/>
    </xf>
    <xf numFmtId="0" fontId="16" fillId="16" borderId="2" xfId="0" applyFont="1" applyFill="1" applyBorder="1" applyAlignment="1">
      <alignment horizontal="center" vertical="top" wrapText="1"/>
    </xf>
    <xf numFmtId="0" fontId="13" fillId="16" borderId="3" xfId="0" applyFont="1" applyFill="1" applyBorder="1" applyAlignment="1">
      <alignment horizontal="center" vertical="top" wrapText="1"/>
    </xf>
    <xf numFmtId="0" fontId="13" fillId="16" borderId="2" xfId="0" applyFont="1" applyFill="1" applyBorder="1" applyAlignment="1">
      <alignment horizontal="center" vertical="top" wrapText="1"/>
    </xf>
    <xf numFmtId="0" fontId="15" fillId="16" borderId="3" xfId="0" applyFont="1" applyFill="1" applyBorder="1" applyAlignment="1">
      <alignment horizontal="center" vertical="top" wrapText="1"/>
    </xf>
    <xf numFmtId="0" fontId="15" fillId="16" borderId="2" xfId="0" applyFont="1" applyFill="1" applyBorder="1" applyAlignment="1">
      <alignment horizontal="center" vertical="top" wrapText="1"/>
    </xf>
    <xf numFmtId="0" fontId="13" fillId="16" borderId="3" xfId="0" applyFont="1" applyFill="1" applyBorder="1" applyAlignment="1">
      <alignment horizontal="left" vertical="top" wrapText="1"/>
    </xf>
    <xf numFmtId="0" fontId="13" fillId="16" borderId="2" xfId="0" applyFont="1" applyFill="1" applyBorder="1" applyAlignment="1">
      <alignment horizontal="left" vertical="top" wrapText="1"/>
    </xf>
    <xf numFmtId="0" fontId="2" fillId="16" borderId="1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top" wrapText="1"/>
    </xf>
    <xf numFmtId="0" fontId="2" fillId="16" borderId="2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top" wrapText="1"/>
    </xf>
    <xf numFmtId="0" fontId="15" fillId="10" borderId="2" xfId="0" applyFont="1" applyFill="1" applyBorder="1" applyAlignment="1">
      <alignment horizontal="center" vertical="top" wrapText="1"/>
    </xf>
    <xf numFmtId="0" fontId="15" fillId="6" borderId="3" xfId="0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 wrapText="1"/>
    </xf>
    <xf numFmtId="0" fontId="16" fillId="3" borderId="3" xfId="0" applyFont="1" applyFill="1" applyBorder="1" applyAlignment="1">
      <alignment horizontal="center" vertical="top" wrapText="1"/>
    </xf>
    <xf numFmtId="0" fontId="16" fillId="3" borderId="2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13" fillId="7" borderId="2" xfId="0" applyFont="1" applyFill="1" applyBorder="1" applyAlignment="1">
      <alignment horizontal="center" vertical="top" wrapText="1"/>
    </xf>
    <xf numFmtId="0" fontId="13" fillId="7" borderId="4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left" vertical="top" wrapText="1"/>
    </xf>
    <xf numFmtId="0" fontId="13" fillId="7" borderId="2" xfId="0" applyFont="1" applyFill="1" applyBorder="1" applyAlignment="1">
      <alignment horizontal="left" vertical="top" wrapText="1"/>
    </xf>
    <xf numFmtId="0" fontId="15" fillId="7" borderId="3" xfId="0" applyFont="1" applyFill="1" applyBorder="1" applyAlignment="1">
      <alignment horizontal="center" vertical="top" wrapText="1"/>
    </xf>
    <xf numFmtId="0" fontId="15" fillId="7" borderId="2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top" wrapText="1"/>
    </xf>
    <xf numFmtId="0" fontId="15" fillId="10" borderId="11" xfId="0" applyFont="1" applyFill="1" applyBorder="1" applyAlignment="1">
      <alignment horizontal="center" vertical="top" wrapText="1"/>
    </xf>
    <xf numFmtId="0" fontId="13" fillId="8" borderId="3" xfId="0" applyFont="1" applyFill="1" applyBorder="1" applyAlignment="1">
      <alignment horizontal="center" vertical="top" wrapText="1"/>
    </xf>
    <xf numFmtId="0" fontId="13" fillId="8" borderId="2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18" fillId="5" borderId="3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2" fontId="16" fillId="3" borderId="3" xfId="0" applyNumberFormat="1" applyFont="1" applyFill="1" applyBorder="1" applyAlignment="1">
      <alignment horizontal="center" vertical="top" wrapText="1"/>
    </xf>
    <xf numFmtId="2" fontId="16" fillId="3" borderId="2" xfId="0" applyNumberFormat="1" applyFont="1" applyFill="1" applyBorder="1" applyAlignment="1">
      <alignment horizontal="center" vertical="top" wrapText="1"/>
    </xf>
    <xf numFmtId="0" fontId="20" fillId="5" borderId="3" xfId="0" applyFont="1" applyFill="1" applyBorder="1" applyAlignment="1">
      <alignment horizontal="center" vertical="top" wrapText="1"/>
    </xf>
    <xf numFmtId="0" fontId="20" fillId="5" borderId="4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43" fontId="0" fillId="5" borderId="0" xfId="0" applyNumberFormat="1" applyFill="1"/>
    <xf numFmtId="0" fontId="0" fillId="0" borderId="0" xfId="0"/>
    <xf numFmtId="4" fontId="0" fillId="0" borderId="0" xfId="0" applyNumberFormat="1" applyAlignment="1">
      <alignment horizontal="right" vertical="center" wrapText="1"/>
    </xf>
    <xf numFmtId="4" fontId="3" fillId="16" borderId="0" xfId="0" applyNumberFormat="1" applyFont="1" applyFill="1" applyAlignment="1">
      <alignment horizontal="right" vertical="center" wrapText="1"/>
    </xf>
    <xf numFmtId="0" fontId="13" fillId="16" borderId="1" xfId="0" quotePrefix="1" applyFont="1" applyFill="1" applyBorder="1" applyAlignment="1">
      <alignment vertical="top" wrapText="1"/>
    </xf>
    <xf numFmtId="0" fontId="27" fillId="14" borderId="0" xfId="0" applyFont="1" applyFill="1" applyAlignment="1">
      <alignment vertical="center" wrapText="1"/>
    </xf>
    <xf numFmtId="0" fontId="27" fillId="14" borderId="0" xfId="0" applyFont="1" applyFill="1" applyAlignment="1">
      <alignment horizontal="right" vertical="center" wrapText="1"/>
    </xf>
    <xf numFmtId="0" fontId="27" fillId="2" borderId="0" xfId="0" applyFont="1" applyFill="1" applyAlignment="1">
      <alignment horizontal="right" vertical="center" wrapText="1"/>
    </xf>
    <xf numFmtId="0" fontId="27" fillId="10" borderId="0" xfId="0" applyFont="1" applyFill="1" applyAlignment="1">
      <alignment horizontal="right" vertical="center" wrapText="1"/>
    </xf>
    <xf numFmtId="0" fontId="27" fillId="5" borderId="0" xfId="0" applyFont="1" applyFill="1" applyAlignment="1">
      <alignment horizontal="right" vertical="center" wrapText="1"/>
    </xf>
    <xf numFmtId="9" fontId="27" fillId="14" borderId="0" xfId="0" applyNumberFormat="1" applyFont="1" applyFill="1" applyAlignment="1">
      <alignment horizontal="right" vertical="center" wrapText="1"/>
    </xf>
    <xf numFmtId="0" fontId="27" fillId="15" borderId="0" xfId="0" applyFont="1" applyFill="1" applyAlignment="1">
      <alignment horizontal="right" vertical="center" wrapText="1"/>
    </xf>
    <xf numFmtId="0" fontId="0" fillId="0" borderId="0" xfId="0" applyFont="1"/>
    <xf numFmtId="4" fontId="0" fillId="16" borderId="0" xfId="0" applyNumberFormat="1" applyFill="1" applyAlignment="1">
      <alignment vertical="center" wrapText="1"/>
    </xf>
    <xf numFmtId="164" fontId="0" fillId="16" borderId="1" xfId="1" applyFont="1" applyFill="1" applyBorder="1" applyAlignment="1">
      <alignment vertical="center"/>
    </xf>
    <xf numFmtId="2" fontId="26" fillId="16" borderId="1" xfId="0" applyNumberFormat="1" applyFont="1" applyFill="1" applyBorder="1" applyAlignment="1">
      <alignment horizontal="center" vertical="center" wrapText="1"/>
    </xf>
    <xf numFmtId="4" fontId="26" fillId="16" borderId="1" xfId="0" applyNumberFormat="1" applyFont="1" applyFill="1" applyBorder="1" applyAlignment="1">
      <alignment horizontal="right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EQ615"/>
  <sheetViews>
    <sheetView tabSelected="1" topLeftCell="AJ1" zoomScale="90" zoomScaleNormal="90" workbookViewId="0">
      <pane ySplit="6" topLeftCell="A14" activePane="bottomLeft" state="frozen"/>
      <selection pane="bottomLeft" activeCell="AX20" sqref="AX20"/>
    </sheetView>
  </sheetViews>
  <sheetFormatPr defaultColWidth="9.140625" defaultRowHeight="15" x14ac:dyDescent="0.3"/>
  <cols>
    <col min="1" max="2" width="12.85546875" style="4" customWidth="1"/>
    <col min="3" max="3" width="10.85546875" style="4" customWidth="1"/>
    <col min="4" max="4" width="12" style="4" customWidth="1"/>
    <col min="5" max="5" width="11.140625" style="4" customWidth="1"/>
    <col min="6" max="6" width="13.140625" style="2" customWidth="1"/>
    <col min="7" max="7" width="13.85546875" style="2" customWidth="1"/>
    <col min="8" max="8" width="9" style="77" customWidth="1"/>
    <col min="9" max="9" width="11.7109375" style="2" customWidth="1"/>
    <col min="10" max="11" width="9" style="2" customWidth="1"/>
    <col min="12" max="12" width="6.7109375" style="2" customWidth="1"/>
    <col min="13" max="13" width="15.7109375" style="2" customWidth="1"/>
    <col min="14" max="14" width="12.5703125" style="2" customWidth="1"/>
    <col min="15" max="15" width="21.42578125" style="2" customWidth="1"/>
    <col min="16" max="16" width="10.5703125" style="2" customWidth="1"/>
    <col min="17" max="17" width="17.42578125" style="2" customWidth="1"/>
    <col min="18" max="18" width="16.28515625" style="2" customWidth="1"/>
    <col min="19" max="19" width="14.5703125" style="2" customWidth="1"/>
    <col min="20" max="20" width="18.7109375" style="2" customWidth="1"/>
    <col min="21" max="21" width="12.140625" style="77" customWidth="1"/>
    <col min="22" max="22" width="14.5703125" style="2" customWidth="1"/>
    <col min="23" max="23" width="20.42578125" style="2" customWidth="1"/>
    <col min="24" max="24" width="16.7109375" style="2" customWidth="1"/>
    <col min="25" max="27" width="26" style="2" customWidth="1"/>
    <col min="28" max="28" width="16.140625" style="2" customWidth="1"/>
    <col min="29" max="29" width="9.85546875" style="77" customWidth="1"/>
    <col min="30" max="30" width="16.7109375" style="2" customWidth="1"/>
    <col min="31" max="31" width="21.42578125" style="151" customWidth="1"/>
    <col min="32" max="32" width="13.5703125" style="151" customWidth="1"/>
    <col min="33" max="35" width="25.85546875" style="151" customWidth="1"/>
    <col min="36" max="36" width="18" style="151" customWidth="1"/>
    <col min="37" max="37" width="10.42578125" style="153" customWidth="1"/>
    <col min="38" max="39" width="15.42578125" style="153" customWidth="1"/>
    <col min="40" max="40" width="16.42578125" style="2" customWidth="1"/>
    <col min="41" max="41" width="24.85546875" style="2" customWidth="1"/>
    <col min="42" max="42" width="12.7109375" style="2" customWidth="1"/>
    <col min="43" max="45" width="24.140625" style="2" customWidth="1"/>
    <col min="46" max="46" width="18.7109375" style="2" customWidth="1"/>
    <col min="47" max="47" width="15.140625" style="77" customWidth="1"/>
    <col min="48" max="49" width="15.140625" style="2" customWidth="1"/>
    <col min="50" max="50" width="24.5703125" style="268" customWidth="1"/>
    <col min="51" max="147" width="9.140625" style="268"/>
    <col min="148" max="16384" width="9.140625" style="2"/>
  </cols>
  <sheetData>
    <row r="2" spans="1:147" s="8" customFormat="1" ht="15.6" x14ac:dyDescent="0.35">
      <c r="A2" s="299" t="s">
        <v>55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300" t="s">
        <v>60</v>
      </c>
      <c r="M2" s="300"/>
      <c r="N2" s="300"/>
      <c r="O2" s="300"/>
      <c r="P2" s="300"/>
      <c r="Q2" s="300"/>
      <c r="R2" s="300"/>
      <c r="S2" s="300"/>
      <c r="T2" s="300"/>
      <c r="U2" s="301"/>
      <c r="V2" s="302"/>
      <c r="W2" s="302"/>
      <c r="X2" s="302"/>
      <c r="Y2" s="302"/>
      <c r="Z2" s="302"/>
      <c r="AA2" s="302"/>
      <c r="AB2" s="303"/>
      <c r="AC2" s="304"/>
      <c r="AD2" s="305"/>
      <c r="AE2" s="305"/>
      <c r="AF2" s="305"/>
      <c r="AG2" s="305"/>
      <c r="AH2" s="305"/>
      <c r="AI2" s="305"/>
      <c r="AJ2" s="306"/>
      <c r="AK2" s="301"/>
      <c r="AL2" s="302"/>
      <c r="AM2" s="302"/>
      <c r="AN2" s="302"/>
      <c r="AO2" s="302"/>
      <c r="AP2" s="302"/>
      <c r="AQ2" s="302"/>
      <c r="AR2" s="302"/>
      <c r="AS2" s="302"/>
      <c r="AT2" s="303"/>
      <c r="AU2" s="154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R2" s="267"/>
      <c r="CS2" s="267"/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  <c r="DK2" s="267"/>
      <c r="DL2" s="267"/>
      <c r="DM2" s="267"/>
      <c r="DN2" s="267"/>
      <c r="DO2" s="267"/>
      <c r="DP2" s="267"/>
      <c r="DQ2" s="267"/>
      <c r="DR2" s="267"/>
      <c r="DS2" s="267"/>
      <c r="DT2" s="267"/>
      <c r="DU2" s="267"/>
      <c r="DV2" s="267"/>
      <c r="DW2" s="267"/>
      <c r="DX2" s="267"/>
      <c r="DY2" s="267"/>
      <c r="DZ2" s="267"/>
      <c r="EA2" s="267"/>
      <c r="EB2" s="267"/>
      <c r="EC2" s="267"/>
      <c r="ED2" s="267"/>
      <c r="EE2" s="267"/>
      <c r="EF2" s="267"/>
      <c r="EG2" s="267"/>
      <c r="EH2" s="267"/>
      <c r="EI2" s="267"/>
      <c r="EJ2" s="267"/>
      <c r="EK2" s="267"/>
      <c r="EL2" s="267"/>
      <c r="EM2" s="267"/>
      <c r="EN2" s="267"/>
      <c r="EO2" s="267"/>
      <c r="EP2" s="267"/>
      <c r="EQ2" s="267"/>
    </row>
    <row r="4" spans="1:147" ht="12.95" customHeight="1" x14ac:dyDescent="0.3">
      <c r="A4" s="307" t="s">
        <v>0</v>
      </c>
      <c r="B4" s="163"/>
      <c r="C4" s="307" t="s">
        <v>31</v>
      </c>
      <c r="D4" s="307" t="s">
        <v>32</v>
      </c>
      <c r="E4" s="307" t="s">
        <v>33</v>
      </c>
      <c r="F4" s="307" t="s">
        <v>1</v>
      </c>
      <c r="G4" s="307" t="s">
        <v>2</v>
      </c>
      <c r="H4" s="307" t="s">
        <v>3</v>
      </c>
      <c r="I4" s="307" t="s">
        <v>131</v>
      </c>
      <c r="J4" s="331" t="s">
        <v>4</v>
      </c>
      <c r="K4" s="307" t="s">
        <v>40</v>
      </c>
      <c r="L4" s="325" t="s">
        <v>40</v>
      </c>
      <c r="M4" s="325" t="s">
        <v>93</v>
      </c>
      <c r="N4" s="325" t="s">
        <v>61</v>
      </c>
      <c r="O4" s="325" t="s">
        <v>42</v>
      </c>
      <c r="P4" s="325" t="s">
        <v>56</v>
      </c>
      <c r="Q4" s="325" t="s">
        <v>62</v>
      </c>
      <c r="R4" s="97"/>
      <c r="S4" s="325" t="s">
        <v>41</v>
      </c>
      <c r="T4" s="325" t="s">
        <v>6</v>
      </c>
      <c r="U4" s="319" t="s">
        <v>40</v>
      </c>
      <c r="V4" s="319" t="s">
        <v>61</v>
      </c>
      <c r="W4" s="319" t="s">
        <v>42</v>
      </c>
      <c r="X4" s="319" t="s">
        <v>57</v>
      </c>
      <c r="Y4" s="319" t="s">
        <v>62</v>
      </c>
      <c r="Z4" s="137"/>
      <c r="AA4" s="319" t="s">
        <v>41</v>
      </c>
      <c r="AB4" s="319" t="s">
        <v>6</v>
      </c>
      <c r="AC4" s="322" t="s">
        <v>40</v>
      </c>
      <c r="AD4" s="322" t="s">
        <v>61</v>
      </c>
      <c r="AE4" s="316" t="s">
        <v>42</v>
      </c>
      <c r="AF4" s="316" t="s">
        <v>58</v>
      </c>
      <c r="AG4" s="316" t="s">
        <v>62</v>
      </c>
      <c r="AH4" s="149"/>
      <c r="AI4" s="316" t="s">
        <v>41</v>
      </c>
      <c r="AJ4" s="316" t="s">
        <v>6</v>
      </c>
      <c r="AK4" s="294" t="s">
        <v>40</v>
      </c>
      <c r="AL4" s="275"/>
      <c r="AM4" s="294" t="s">
        <v>2</v>
      </c>
      <c r="AN4" s="294" t="s">
        <v>61</v>
      </c>
      <c r="AO4" s="294" t="s">
        <v>42</v>
      </c>
      <c r="AP4" s="294" t="s">
        <v>59</v>
      </c>
      <c r="AQ4" s="290" t="s">
        <v>62</v>
      </c>
      <c r="AR4" s="291" t="s">
        <v>134</v>
      </c>
      <c r="AS4" s="290" t="s">
        <v>41</v>
      </c>
      <c r="AT4" s="290" t="s">
        <v>6</v>
      </c>
      <c r="AU4" s="290" t="s">
        <v>97</v>
      </c>
      <c r="AV4" s="290" t="s">
        <v>196</v>
      </c>
      <c r="AW4" s="290" t="s">
        <v>197</v>
      </c>
    </row>
    <row r="5" spans="1:147" ht="33.75" customHeight="1" x14ac:dyDescent="0.3">
      <c r="A5" s="308"/>
      <c r="B5" s="164" t="s">
        <v>179</v>
      </c>
      <c r="C5" s="308"/>
      <c r="D5" s="308"/>
      <c r="E5" s="308"/>
      <c r="F5" s="308"/>
      <c r="G5" s="308"/>
      <c r="H5" s="308"/>
      <c r="I5" s="308"/>
      <c r="J5" s="331"/>
      <c r="K5" s="309"/>
      <c r="L5" s="327"/>
      <c r="M5" s="326"/>
      <c r="N5" s="326"/>
      <c r="O5" s="326"/>
      <c r="P5" s="326"/>
      <c r="Q5" s="326"/>
      <c r="R5" s="98" t="s">
        <v>134</v>
      </c>
      <c r="S5" s="326"/>
      <c r="T5" s="326"/>
      <c r="U5" s="321"/>
      <c r="V5" s="320"/>
      <c r="W5" s="320"/>
      <c r="X5" s="320"/>
      <c r="Y5" s="320"/>
      <c r="Z5" s="98" t="s">
        <v>134</v>
      </c>
      <c r="AA5" s="320"/>
      <c r="AB5" s="320"/>
      <c r="AC5" s="323"/>
      <c r="AD5" s="324"/>
      <c r="AE5" s="317"/>
      <c r="AF5" s="317"/>
      <c r="AG5" s="317"/>
      <c r="AH5" s="148" t="s">
        <v>134</v>
      </c>
      <c r="AI5" s="317"/>
      <c r="AJ5" s="317"/>
      <c r="AK5" s="296"/>
      <c r="AL5" s="276" t="s">
        <v>1</v>
      </c>
      <c r="AM5" s="295"/>
      <c r="AN5" s="295"/>
      <c r="AO5" s="295"/>
      <c r="AP5" s="295"/>
      <c r="AQ5" s="290"/>
      <c r="AR5" s="292"/>
      <c r="AS5" s="290"/>
      <c r="AT5" s="290"/>
      <c r="AU5" s="290"/>
      <c r="AV5" s="290"/>
      <c r="AW5" s="290"/>
      <c r="AX5" s="268" t="s">
        <v>1131</v>
      </c>
    </row>
    <row r="6" spans="1:147" ht="25.5" x14ac:dyDescent="0.3">
      <c r="A6" s="309"/>
      <c r="B6" s="165"/>
      <c r="C6" s="309"/>
      <c r="D6" s="309"/>
      <c r="E6" s="309"/>
      <c r="F6" s="309"/>
      <c r="G6" s="309"/>
      <c r="H6" s="309"/>
      <c r="I6" s="309"/>
      <c r="J6" s="166">
        <v>2023</v>
      </c>
      <c r="K6" s="166">
        <v>2024</v>
      </c>
      <c r="L6" s="99" t="s">
        <v>94</v>
      </c>
      <c r="M6" s="327"/>
      <c r="N6" s="327"/>
      <c r="O6" s="327"/>
      <c r="P6" s="327"/>
      <c r="Q6" s="327"/>
      <c r="R6" s="99"/>
      <c r="S6" s="327"/>
      <c r="T6" s="327"/>
      <c r="U6" s="29" t="s">
        <v>95</v>
      </c>
      <c r="V6" s="321"/>
      <c r="W6" s="321"/>
      <c r="X6" s="321"/>
      <c r="Y6" s="321"/>
      <c r="Z6" s="29"/>
      <c r="AA6" s="321"/>
      <c r="AB6" s="321"/>
      <c r="AC6" s="30" t="s">
        <v>96</v>
      </c>
      <c r="AD6" s="323"/>
      <c r="AE6" s="318"/>
      <c r="AF6" s="318"/>
      <c r="AG6" s="318"/>
      <c r="AH6" s="150"/>
      <c r="AI6" s="318"/>
      <c r="AJ6" s="318"/>
      <c r="AK6" s="272" t="s">
        <v>98</v>
      </c>
      <c r="AL6" s="272"/>
      <c r="AM6" s="296"/>
      <c r="AN6" s="296"/>
      <c r="AO6" s="296"/>
      <c r="AP6" s="296"/>
      <c r="AQ6" s="290"/>
      <c r="AR6" s="293"/>
      <c r="AS6" s="290"/>
      <c r="AT6" s="290"/>
      <c r="AU6" s="290"/>
      <c r="AV6" s="290"/>
      <c r="AW6" s="290"/>
    </row>
    <row r="7" spans="1:147" x14ac:dyDescent="0.3">
      <c r="A7" s="166">
        <v>1</v>
      </c>
      <c r="B7" s="166"/>
      <c r="C7" s="166">
        <v>2</v>
      </c>
      <c r="D7" s="166">
        <v>3</v>
      </c>
      <c r="E7" s="166">
        <v>4</v>
      </c>
      <c r="F7" s="166">
        <v>5</v>
      </c>
      <c r="G7" s="166">
        <v>6</v>
      </c>
      <c r="H7" s="166">
        <v>7</v>
      </c>
      <c r="I7" s="166">
        <v>8</v>
      </c>
      <c r="J7" s="166">
        <v>9</v>
      </c>
      <c r="K7" s="166">
        <v>10</v>
      </c>
      <c r="L7" s="100">
        <v>11</v>
      </c>
      <c r="M7" s="100">
        <v>12</v>
      </c>
      <c r="N7" s="100">
        <v>13</v>
      </c>
      <c r="O7" s="100">
        <v>14</v>
      </c>
      <c r="P7" s="100">
        <v>15</v>
      </c>
      <c r="Q7" s="100">
        <v>16</v>
      </c>
      <c r="R7" s="100">
        <v>17</v>
      </c>
      <c r="S7" s="100">
        <v>18</v>
      </c>
      <c r="T7" s="100">
        <v>19</v>
      </c>
      <c r="U7" s="22">
        <v>11</v>
      </c>
      <c r="V7" s="22">
        <v>12</v>
      </c>
      <c r="W7" s="22">
        <v>13</v>
      </c>
      <c r="X7" s="22">
        <v>14</v>
      </c>
      <c r="Y7" s="22">
        <v>15</v>
      </c>
      <c r="Z7" s="22"/>
      <c r="AA7" s="22">
        <v>16</v>
      </c>
      <c r="AB7" s="22">
        <v>17</v>
      </c>
      <c r="AC7" s="6">
        <v>11</v>
      </c>
      <c r="AD7" s="6">
        <v>12</v>
      </c>
      <c r="AE7" s="31">
        <v>13</v>
      </c>
      <c r="AF7" s="31">
        <v>14</v>
      </c>
      <c r="AG7" s="31">
        <v>15</v>
      </c>
      <c r="AH7" s="31"/>
      <c r="AI7" s="31">
        <v>16</v>
      </c>
      <c r="AJ7" s="31">
        <v>17</v>
      </c>
      <c r="AK7" s="225"/>
      <c r="AL7" s="225"/>
      <c r="AM7" s="225"/>
      <c r="AN7" s="225">
        <v>12</v>
      </c>
      <c r="AO7" s="225">
        <v>13</v>
      </c>
      <c r="AP7" s="225">
        <v>14</v>
      </c>
      <c r="AQ7" s="225">
        <v>15</v>
      </c>
      <c r="AR7" s="225">
        <v>16</v>
      </c>
      <c r="AS7" s="225">
        <v>17</v>
      </c>
      <c r="AT7" s="225">
        <v>18</v>
      </c>
      <c r="AU7" s="273">
        <v>19</v>
      </c>
      <c r="AV7" s="274">
        <v>20</v>
      </c>
      <c r="AW7" s="225">
        <v>21</v>
      </c>
    </row>
    <row r="8" spans="1:147" ht="161.44999999999999" customHeight="1" x14ac:dyDescent="0.3">
      <c r="A8" s="156" t="s">
        <v>184</v>
      </c>
      <c r="B8" s="156" t="s">
        <v>178</v>
      </c>
      <c r="C8" s="167"/>
      <c r="D8" s="167"/>
      <c r="E8" s="167"/>
      <c r="F8" s="159" t="s">
        <v>180</v>
      </c>
      <c r="G8" s="159" t="s">
        <v>181</v>
      </c>
      <c r="H8" s="159" t="s">
        <v>7</v>
      </c>
      <c r="I8" s="160" t="s">
        <v>8</v>
      </c>
      <c r="J8" s="160">
        <v>50</v>
      </c>
      <c r="K8" s="160">
        <v>53</v>
      </c>
      <c r="L8" s="176">
        <v>10</v>
      </c>
      <c r="M8" s="177" t="s">
        <v>182</v>
      </c>
      <c r="N8" s="177">
        <v>0</v>
      </c>
      <c r="O8" s="177" t="e">
        <f>N8/N9*100</f>
        <v>#DIV/0!</v>
      </c>
      <c r="P8" s="178">
        <v>0</v>
      </c>
      <c r="Q8" s="178" t="s">
        <v>185</v>
      </c>
      <c r="R8" s="178"/>
      <c r="S8" s="178" t="s">
        <v>186</v>
      </c>
      <c r="T8" s="178" t="s">
        <v>187</v>
      </c>
      <c r="U8" s="174">
        <v>30</v>
      </c>
      <c r="V8" s="23" t="s">
        <v>182</v>
      </c>
      <c r="W8" s="144">
        <v>167572788003</v>
      </c>
      <c r="X8" s="141">
        <f>W8/W9*100</f>
        <v>34.553315349336891</v>
      </c>
      <c r="Y8" s="22"/>
      <c r="Z8" s="175" t="s">
        <v>135</v>
      </c>
      <c r="AA8" s="179" t="s">
        <v>188</v>
      </c>
      <c r="AB8" s="22"/>
      <c r="AC8" s="147">
        <v>45</v>
      </c>
      <c r="AD8" s="177" t="s">
        <v>182</v>
      </c>
      <c r="AE8" s="181">
        <v>292319470923</v>
      </c>
      <c r="AF8" s="182">
        <f>AE8/AE9*100</f>
        <v>51.90138244200152</v>
      </c>
      <c r="AG8" s="31"/>
      <c r="AH8" s="227" t="s">
        <v>135</v>
      </c>
      <c r="AI8" s="227"/>
      <c r="AJ8" s="227"/>
      <c r="AK8" s="229">
        <v>53</v>
      </c>
      <c r="AL8" s="297" t="s">
        <v>180</v>
      </c>
      <c r="AM8" s="297" t="s">
        <v>181</v>
      </c>
      <c r="AN8" s="230" t="s">
        <v>182</v>
      </c>
      <c r="AO8" s="388">
        <v>335233238873</v>
      </c>
      <c r="AP8" s="241">
        <f>Sheet1!M92/Sheet1!E92*100</f>
        <v>59.610743191948991</v>
      </c>
      <c r="AQ8" s="232"/>
      <c r="AR8" s="233" t="s">
        <v>135</v>
      </c>
      <c r="AS8" s="232"/>
      <c r="AT8" s="232"/>
      <c r="AU8" s="234">
        <f>AP8</f>
        <v>59.610743191948991</v>
      </c>
      <c r="AV8" s="235">
        <v>60</v>
      </c>
      <c r="AW8" s="235">
        <v>20</v>
      </c>
      <c r="AX8" s="269" t="s">
        <v>1132</v>
      </c>
    </row>
    <row r="9" spans="1:147" ht="69.599999999999994" customHeight="1" x14ac:dyDescent="0.3">
      <c r="A9" s="157"/>
      <c r="B9" s="157"/>
      <c r="C9" s="167"/>
      <c r="D9" s="167"/>
      <c r="E9" s="167"/>
      <c r="F9" s="161"/>
      <c r="G9" s="161"/>
      <c r="H9" s="161"/>
      <c r="I9" s="162"/>
      <c r="J9" s="162"/>
      <c r="K9" s="162"/>
      <c r="L9" s="176"/>
      <c r="M9" s="177" t="s">
        <v>183</v>
      </c>
      <c r="N9" s="177">
        <v>0</v>
      </c>
      <c r="O9" s="177"/>
      <c r="P9" s="178"/>
      <c r="Q9" s="178"/>
      <c r="R9" s="178"/>
      <c r="S9" s="178"/>
      <c r="T9" s="178"/>
      <c r="U9" s="174"/>
      <c r="V9" s="23" t="s">
        <v>183</v>
      </c>
      <c r="W9" s="144">
        <v>484968768724</v>
      </c>
      <c r="X9" s="23"/>
      <c r="Y9" s="22"/>
      <c r="Z9" s="22"/>
      <c r="AA9" s="22"/>
      <c r="AB9" s="22"/>
      <c r="AC9" s="147"/>
      <c r="AD9" s="177" t="s">
        <v>183</v>
      </c>
      <c r="AE9" s="181">
        <v>563220972485</v>
      </c>
      <c r="AF9" s="143"/>
      <c r="AG9" s="31"/>
      <c r="AH9" s="31"/>
      <c r="AI9" s="31"/>
      <c r="AJ9" s="31"/>
      <c r="AK9" s="236"/>
      <c r="AL9" s="298"/>
      <c r="AM9" s="298"/>
      <c r="AN9" s="230" t="s">
        <v>183</v>
      </c>
      <c r="AO9" s="388">
        <v>562370507265</v>
      </c>
      <c r="AP9" s="230"/>
      <c r="AQ9" s="232"/>
      <c r="AR9" s="232"/>
      <c r="AS9" s="232"/>
      <c r="AT9" s="232"/>
      <c r="AU9" s="237"/>
      <c r="AV9" s="238"/>
      <c r="AW9" s="238"/>
    </row>
    <row r="10" spans="1:147" s="3" customFormat="1" ht="104.1" customHeight="1" x14ac:dyDescent="0.25">
      <c r="A10" s="310" t="s">
        <v>77</v>
      </c>
      <c r="B10" s="168"/>
      <c r="C10" s="312" t="s">
        <v>34</v>
      </c>
      <c r="D10" s="314"/>
      <c r="E10" s="314"/>
      <c r="F10" s="314" t="s">
        <v>9</v>
      </c>
      <c r="G10" s="312" t="s">
        <v>10</v>
      </c>
      <c r="H10" s="312" t="s">
        <v>7</v>
      </c>
      <c r="I10" s="312" t="s">
        <v>11</v>
      </c>
      <c r="J10" s="312">
        <v>80</v>
      </c>
      <c r="K10" s="312">
        <v>81</v>
      </c>
      <c r="L10" s="329">
        <v>70</v>
      </c>
      <c r="M10" s="101"/>
      <c r="N10" s="102" t="s">
        <v>43</v>
      </c>
      <c r="O10" s="133">
        <v>72032758816</v>
      </c>
      <c r="P10" s="131">
        <f>O10/O11*100</f>
        <v>92.977717162617296</v>
      </c>
      <c r="Q10" s="134" t="s">
        <v>22</v>
      </c>
      <c r="R10" s="136" t="s">
        <v>135</v>
      </c>
      <c r="S10" s="135" t="s">
        <v>133</v>
      </c>
      <c r="T10" s="102" t="s">
        <v>106</v>
      </c>
      <c r="U10" s="78">
        <v>75</v>
      </c>
      <c r="V10" s="23" t="s">
        <v>175</v>
      </c>
      <c r="W10" s="139">
        <v>164572788003</v>
      </c>
      <c r="X10" s="141">
        <f>W10/W11*100</f>
        <v>94.927632564210654</v>
      </c>
      <c r="Z10" s="136" t="s">
        <v>135</v>
      </c>
      <c r="AA10" s="135" t="s">
        <v>133</v>
      </c>
      <c r="AB10" s="23" t="s">
        <v>100</v>
      </c>
      <c r="AC10" s="67">
        <v>80</v>
      </c>
      <c r="AD10" s="7" t="s">
        <v>43</v>
      </c>
      <c r="AE10" s="181">
        <v>292319470923</v>
      </c>
      <c r="AF10" s="180">
        <f>AE10/AE11*100</f>
        <v>93.211559848691195</v>
      </c>
      <c r="AG10" s="72" t="s">
        <v>101</v>
      </c>
      <c r="AH10" s="136" t="s">
        <v>135</v>
      </c>
      <c r="AI10" s="72" t="s">
        <v>99</v>
      </c>
      <c r="AJ10" s="143" t="s">
        <v>101</v>
      </c>
      <c r="AK10" s="239">
        <v>93.5</v>
      </c>
      <c r="AL10" s="282" t="s">
        <v>9</v>
      </c>
      <c r="AM10" s="286" t="s">
        <v>10</v>
      </c>
      <c r="AN10" s="230" t="s">
        <v>43</v>
      </c>
      <c r="AO10" s="240">
        <v>335233238873</v>
      </c>
      <c r="AP10" s="241">
        <f>Sheet1!M96/Sheet1!K96*100</f>
        <v>92.834425443327234</v>
      </c>
      <c r="AQ10" s="242" t="s">
        <v>1143</v>
      </c>
      <c r="AR10" s="242"/>
      <c r="AS10" s="242" t="s">
        <v>1144</v>
      </c>
      <c r="AT10" s="230" t="s">
        <v>1142</v>
      </c>
      <c r="AU10" s="243" t="s">
        <v>99</v>
      </c>
      <c r="AV10" s="243" t="s">
        <v>99</v>
      </c>
      <c r="AW10" s="243" t="s">
        <v>99</v>
      </c>
      <c r="AX10" s="270" t="s">
        <v>1141</v>
      </c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271"/>
      <c r="BK10" s="271"/>
      <c r="BL10" s="271"/>
      <c r="BM10" s="271"/>
      <c r="BN10" s="271"/>
      <c r="BO10" s="271"/>
      <c r="BP10" s="271"/>
      <c r="BQ10" s="271"/>
      <c r="BR10" s="271"/>
      <c r="BS10" s="271"/>
      <c r="BT10" s="271"/>
      <c r="BU10" s="271"/>
      <c r="BV10" s="271"/>
      <c r="BW10" s="271"/>
      <c r="BX10" s="271"/>
      <c r="BY10" s="271"/>
      <c r="BZ10" s="271"/>
      <c r="CA10" s="271"/>
      <c r="CB10" s="271"/>
      <c r="CC10" s="271"/>
      <c r="CD10" s="271"/>
      <c r="CE10" s="271"/>
      <c r="CF10" s="271"/>
      <c r="CG10" s="271"/>
      <c r="CH10" s="271"/>
      <c r="CI10" s="271"/>
      <c r="CJ10" s="271"/>
      <c r="CK10" s="271"/>
      <c r="CL10" s="271"/>
      <c r="CM10" s="271"/>
      <c r="CN10" s="271"/>
      <c r="CO10" s="271"/>
      <c r="CP10" s="271"/>
      <c r="CQ10" s="271"/>
      <c r="CR10" s="271"/>
      <c r="CS10" s="271"/>
      <c r="CT10" s="271"/>
      <c r="CU10" s="271"/>
      <c r="CV10" s="271"/>
      <c r="CW10" s="271"/>
      <c r="CX10" s="271"/>
      <c r="CY10" s="271"/>
      <c r="CZ10" s="271"/>
      <c r="DA10" s="271"/>
      <c r="DB10" s="271"/>
      <c r="DC10" s="271"/>
      <c r="DD10" s="271"/>
      <c r="DE10" s="271"/>
      <c r="DF10" s="271"/>
      <c r="DG10" s="271"/>
      <c r="DH10" s="271"/>
      <c r="DI10" s="271"/>
      <c r="DJ10" s="271"/>
      <c r="DK10" s="271"/>
      <c r="DL10" s="271"/>
      <c r="DM10" s="271"/>
      <c r="DN10" s="271"/>
      <c r="DO10" s="271"/>
      <c r="DP10" s="271"/>
      <c r="DQ10" s="271"/>
      <c r="DR10" s="271"/>
      <c r="DS10" s="271"/>
      <c r="DT10" s="271"/>
      <c r="DU10" s="271"/>
      <c r="DV10" s="271"/>
      <c r="DW10" s="271"/>
      <c r="DX10" s="271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1"/>
    </row>
    <row r="11" spans="1:147" s="3" customFormat="1" ht="135" x14ac:dyDescent="0.25">
      <c r="A11" s="311"/>
      <c r="B11" s="169"/>
      <c r="C11" s="313"/>
      <c r="D11" s="315"/>
      <c r="E11" s="315"/>
      <c r="F11" s="315"/>
      <c r="G11" s="328"/>
      <c r="H11" s="328"/>
      <c r="I11" s="328"/>
      <c r="J11" s="328"/>
      <c r="K11" s="328"/>
      <c r="L11" s="330"/>
      <c r="M11" s="102"/>
      <c r="N11" s="102" t="s">
        <v>44</v>
      </c>
      <c r="O11" s="133">
        <v>77473141968</v>
      </c>
      <c r="P11" s="102"/>
      <c r="Q11" s="102"/>
      <c r="R11" s="102"/>
      <c r="S11" s="102"/>
      <c r="T11" s="102"/>
      <c r="U11" s="78"/>
      <c r="V11" s="23" t="s">
        <v>174</v>
      </c>
      <c r="W11" s="138">
        <v>173366577842</v>
      </c>
      <c r="Y11" s="23"/>
      <c r="Z11" s="23"/>
      <c r="AA11" s="23"/>
      <c r="AB11" s="23"/>
      <c r="AC11" s="67"/>
      <c r="AD11" s="7" t="s">
        <v>44</v>
      </c>
      <c r="AE11" s="181">
        <v>313608603265</v>
      </c>
      <c r="AF11" s="143"/>
      <c r="AG11" s="143"/>
      <c r="AH11" s="143"/>
      <c r="AI11" s="143"/>
      <c r="AJ11" s="143"/>
      <c r="AK11" s="239"/>
      <c r="AL11" s="283"/>
      <c r="AM11" s="287"/>
      <c r="AN11" s="230" t="s">
        <v>44</v>
      </c>
      <c r="AO11" s="245">
        <v>361108756016</v>
      </c>
      <c r="AP11" s="230"/>
      <c r="AQ11" s="230"/>
      <c r="AR11" s="230"/>
      <c r="AS11" s="230"/>
      <c r="AT11" s="230"/>
      <c r="AU11" s="243"/>
      <c r="AV11" s="244"/>
      <c r="AW11" s="244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</row>
    <row r="12" spans="1:147" s="3" customFormat="1" x14ac:dyDescent="0.25">
      <c r="A12" s="103"/>
      <c r="B12" s="158"/>
      <c r="C12" s="313"/>
      <c r="D12" s="104"/>
      <c r="E12" s="103"/>
      <c r="F12" s="105"/>
      <c r="G12" s="105"/>
      <c r="H12" s="106"/>
      <c r="I12" s="106"/>
      <c r="J12" s="106"/>
      <c r="K12" s="106"/>
      <c r="L12" s="106"/>
      <c r="M12" s="105"/>
      <c r="N12" s="105"/>
      <c r="O12" s="105"/>
      <c r="P12" s="105"/>
      <c r="Q12" s="105"/>
      <c r="R12" s="105"/>
      <c r="S12" s="105"/>
      <c r="T12" s="105"/>
      <c r="U12" s="16"/>
      <c r="V12" s="14"/>
      <c r="W12" s="14"/>
      <c r="X12" s="14"/>
      <c r="Y12" s="14"/>
      <c r="Z12" s="14"/>
      <c r="AA12" s="14"/>
      <c r="AB12" s="14"/>
      <c r="AC12" s="67"/>
      <c r="AD12" s="14"/>
      <c r="AE12" s="143"/>
      <c r="AF12" s="143"/>
      <c r="AG12" s="143"/>
      <c r="AH12" s="143"/>
      <c r="AI12" s="143"/>
      <c r="AJ12" s="143"/>
      <c r="AK12" s="239"/>
      <c r="AL12" s="215"/>
      <c r="AM12" s="215"/>
      <c r="AN12" s="230"/>
      <c r="AO12" s="230"/>
      <c r="AP12" s="230"/>
      <c r="AQ12" s="230"/>
      <c r="AR12" s="230"/>
      <c r="AS12" s="230"/>
      <c r="AT12" s="230"/>
      <c r="AU12" s="246"/>
      <c r="AV12" s="244"/>
      <c r="AW12" s="244"/>
      <c r="AX12" s="271"/>
      <c r="AY12" s="271"/>
      <c r="AZ12" s="271"/>
      <c r="BA12" s="271"/>
      <c r="BB12" s="271"/>
      <c r="BC12" s="271"/>
      <c r="BD12" s="271"/>
      <c r="BE12" s="271"/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1"/>
      <c r="BT12" s="271"/>
      <c r="BU12" s="271"/>
      <c r="BV12" s="271"/>
      <c r="BW12" s="271"/>
      <c r="BX12" s="271"/>
      <c r="BY12" s="271"/>
      <c r="BZ12" s="271"/>
      <c r="CA12" s="271"/>
      <c r="CB12" s="271"/>
      <c r="CC12" s="271"/>
      <c r="CD12" s="271"/>
      <c r="CE12" s="271"/>
      <c r="CF12" s="271"/>
      <c r="CG12" s="271"/>
      <c r="CH12" s="271"/>
      <c r="CI12" s="271"/>
      <c r="CJ12" s="271"/>
      <c r="CK12" s="271"/>
      <c r="CL12" s="271"/>
      <c r="CM12" s="271"/>
      <c r="CN12" s="271"/>
      <c r="CO12" s="271"/>
      <c r="CP12" s="271"/>
      <c r="CQ12" s="271"/>
      <c r="CR12" s="271"/>
      <c r="CS12" s="271"/>
      <c r="CT12" s="271"/>
      <c r="CU12" s="271"/>
      <c r="CV12" s="271"/>
      <c r="CW12" s="271"/>
      <c r="CX12" s="271"/>
      <c r="CY12" s="271"/>
      <c r="CZ12" s="271"/>
      <c r="DA12" s="271"/>
      <c r="DB12" s="271"/>
      <c r="DC12" s="271"/>
      <c r="DD12" s="271"/>
      <c r="DE12" s="271"/>
      <c r="DF12" s="271"/>
      <c r="DG12" s="271"/>
      <c r="DH12" s="271"/>
      <c r="DI12" s="271"/>
      <c r="DJ12" s="271"/>
      <c r="DK12" s="271"/>
      <c r="DL12" s="271"/>
      <c r="DM12" s="271"/>
      <c r="DN12" s="271"/>
      <c r="DO12" s="271"/>
      <c r="DP12" s="271"/>
      <c r="DQ12" s="271"/>
      <c r="DR12" s="271"/>
      <c r="DS12" s="271"/>
      <c r="DT12" s="271"/>
      <c r="DU12" s="271"/>
      <c r="DV12" s="271"/>
      <c r="DW12" s="271"/>
      <c r="DX12" s="271"/>
      <c r="DY12" s="271"/>
      <c r="DZ12" s="271"/>
      <c r="EA12" s="271"/>
      <c r="EB12" s="271"/>
      <c r="EC12" s="271"/>
      <c r="ED12" s="271"/>
      <c r="EE12" s="271"/>
      <c r="EF12" s="271"/>
      <c r="EG12" s="271"/>
      <c r="EH12" s="271"/>
      <c r="EI12" s="271"/>
      <c r="EJ12" s="271"/>
      <c r="EK12" s="271"/>
      <c r="EL12" s="271"/>
      <c r="EM12" s="271"/>
      <c r="EN12" s="271"/>
      <c r="EO12" s="271"/>
      <c r="EP12" s="271"/>
      <c r="EQ12" s="271"/>
    </row>
    <row r="13" spans="1:147" s="3" customFormat="1" ht="179.45" customHeight="1" x14ac:dyDescent="0.25">
      <c r="A13" s="310" t="s">
        <v>78</v>
      </c>
      <c r="B13" s="169"/>
      <c r="C13" s="313"/>
      <c r="D13" s="107" t="s">
        <v>35</v>
      </c>
      <c r="E13" s="337"/>
      <c r="F13" s="335" t="s">
        <v>15</v>
      </c>
      <c r="G13" s="335" t="s">
        <v>16</v>
      </c>
      <c r="H13" s="332" t="s">
        <v>7</v>
      </c>
      <c r="I13" s="332" t="s">
        <v>11</v>
      </c>
      <c r="J13" s="332">
        <v>70</v>
      </c>
      <c r="K13" s="332">
        <v>81</v>
      </c>
      <c r="L13" s="329">
        <v>73</v>
      </c>
      <c r="M13" s="101" t="s">
        <v>128</v>
      </c>
      <c r="N13" s="102" t="s">
        <v>45</v>
      </c>
      <c r="O13" s="132">
        <v>14104663804</v>
      </c>
      <c r="P13" s="131">
        <f>O13/O14*100</f>
        <v>72.164901091066994</v>
      </c>
      <c r="Q13" s="135" t="s">
        <v>138</v>
      </c>
      <c r="R13" s="136" t="s">
        <v>164</v>
      </c>
      <c r="S13" s="135" t="s">
        <v>139</v>
      </c>
      <c r="T13" s="102"/>
      <c r="U13" s="78">
        <v>80</v>
      </c>
      <c r="V13" s="23" t="s">
        <v>176</v>
      </c>
      <c r="W13" s="140">
        <f>W10-W18</f>
        <v>64819563235</v>
      </c>
      <c r="X13" s="141">
        <f>W13/W14*100</f>
        <v>95.800249551080569</v>
      </c>
      <c r="Y13" s="24"/>
      <c r="Z13" s="136" t="s">
        <v>164</v>
      </c>
      <c r="AA13" s="135" t="s">
        <v>139</v>
      </c>
      <c r="AB13" s="23" t="s">
        <v>100</v>
      </c>
      <c r="AC13" s="67">
        <v>20</v>
      </c>
      <c r="AD13" s="7" t="s">
        <v>45</v>
      </c>
      <c r="AE13" s="181">
        <v>115694495933</v>
      </c>
      <c r="AF13" s="181">
        <f>AE13/AE14*100</f>
        <v>84.458630122381322</v>
      </c>
      <c r="AG13" s="72" t="s">
        <v>101</v>
      </c>
      <c r="AH13" s="72" t="s">
        <v>1138</v>
      </c>
      <c r="AI13" s="72" t="s">
        <v>99</v>
      </c>
      <c r="AJ13" s="143" t="s">
        <v>101</v>
      </c>
      <c r="AK13" s="239" t="s">
        <v>101</v>
      </c>
      <c r="AL13" s="288" t="s">
        <v>15</v>
      </c>
      <c r="AM13" s="288" t="s">
        <v>16</v>
      </c>
      <c r="AN13" s="230" t="s">
        <v>45</v>
      </c>
      <c r="AO13" s="247">
        <f>Sheet1!P96</f>
        <v>167147729355</v>
      </c>
      <c r="AP13" s="241">
        <f>AO13/AO14*100</f>
        <v>86.175935564177237</v>
      </c>
      <c r="AQ13" s="242"/>
      <c r="AR13" s="242" t="s">
        <v>1138</v>
      </c>
      <c r="AS13" s="242"/>
      <c r="AT13" s="230" t="s">
        <v>1139</v>
      </c>
      <c r="AU13" s="248">
        <f>AP13</f>
        <v>86.175935564177237</v>
      </c>
      <c r="AV13" s="235">
        <v>86.5</v>
      </c>
      <c r="AW13" s="235">
        <v>73</v>
      </c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1"/>
      <c r="BU13" s="271"/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1"/>
      <c r="DT13" s="271"/>
      <c r="DU13" s="271"/>
      <c r="DV13" s="271"/>
      <c r="DW13" s="271"/>
      <c r="DX13" s="271"/>
      <c r="DY13" s="271"/>
      <c r="DZ13" s="271"/>
      <c r="EA13" s="271"/>
      <c r="EB13" s="271"/>
      <c r="EC13" s="271"/>
      <c r="ED13" s="271"/>
      <c r="EE13" s="271"/>
      <c r="EF13" s="271"/>
      <c r="EG13" s="271"/>
      <c r="EH13" s="271"/>
      <c r="EI13" s="271"/>
      <c r="EJ13" s="271"/>
      <c r="EK13" s="271"/>
      <c r="EL13" s="271"/>
      <c r="EM13" s="271"/>
      <c r="EN13" s="271"/>
      <c r="EO13" s="271"/>
      <c r="EP13" s="271"/>
      <c r="EQ13" s="271"/>
    </row>
    <row r="14" spans="1:147" s="3" customFormat="1" ht="165" x14ac:dyDescent="0.25">
      <c r="A14" s="311"/>
      <c r="B14" s="169"/>
      <c r="C14" s="313"/>
      <c r="D14" s="334"/>
      <c r="E14" s="338"/>
      <c r="F14" s="336"/>
      <c r="G14" s="336"/>
      <c r="H14" s="333"/>
      <c r="I14" s="333"/>
      <c r="J14" s="333"/>
      <c r="K14" s="333"/>
      <c r="L14" s="330"/>
      <c r="M14" s="101" t="s">
        <v>129</v>
      </c>
      <c r="N14" s="102" t="s">
        <v>46</v>
      </c>
      <c r="O14" s="132">
        <v>19545046956</v>
      </c>
      <c r="P14" s="102"/>
      <c r="Q14" s="102"/>
      <c r="R14" s="102"/>
      <c r="S14" s="102"/>
      <c r="T14" s="102"/>
      <c r="U14" s="78"/>
      <c r="V14" s="23" t="s">
        <v>177</v>
      </c>
      <c r="W14" s="140">
        <f>W11-W19</f>
        <v>67661163242</v>
      </c>
      <c r="X14" s="23"/>
      <c r="Y14" s="23"/>
      <c r="Z14" s="23"/>
      <c r="AA14" s="23"/>
      <c r="AB14" s="23"/>
      <c r="AC14" s="67"/>
      <c r="AD14" s="7" t="s">
        <v>46</v>
      </c>
      <c r="AE14" s="181">
        <v>136983628275</v>
      </c>
      <c r="AF14" s="143"/>
      <c r="AG14" s="143"/>
      <c r="AH14" s="143"/>
      <c r="AI14" s="143"/>
      <c r="AJ14" s="143"/>
      <c r="AK14" s="221"/>
      <c r="AL14" s="289"/>
      <c r="AM14" s="289"/>
      <c r="AN14" s="224" t="s">
        <v>46</v>
      </c>
      <c r="AO14" s="228">
        <f>Sheet1!P99</f>
        <v>193961026661</v>
      </c>
      <c r="AP14" s="224"/>
      <c r="AQ14" s="224"/>
      <c r="AR14" s="224"/>
      <c r="AS14" s="224"/>
      <c r="AT14" s="224"/>
      <c r="AU14" s="249"/>
      <c r="AV14" s="220"/>
      <c r="AW14" s="220"/>
      <c r="AX14" s="271"/>
      <c r="AY14" s="271"/>
      <c r="AZ14" s="271"/>
      <c r="BA14" s="271"/>
      <c r="BB14" s="271"/>
      <c r="BC14" s="271"/>
      <c r="BD14" s="271"/>
      <c r="BE14" s="271"/>
      <c r="BF14" s="271"/>
      <c r="BG14" s="271"/>
      <c r="BH14" s="271"/>
      <c r="BI14" s="271"/>
      <c r="BJ14" s="271"/>
      <c r="BK14" s="271"/>
      <c r="BL14" s="271"/>
      <c r="BM14" s="271"/>
      <c r="BN14" s="271"/>
      <c r="BO14" s="271"/>
      <c r="BP14" s="271"/>
      <c r="BQ14" s="271"/>
      <c r="BR14" s="271"/>
      <c r="BS14" s="271"/>
      <c r="BT14" s="271"/>
      <c r="BU14" s="271"/>
      <c r="BV14" s="271"/>
      <c r="BW14" s="271"/>
      <c r="BX14" s="271"/>
      <c r="BY14" s="271"/>
      <c r="BZ14" s="271"/>
      <c r="CA14" s="271"/>
      <c r="CB14" s="271"/>
      <c r="CC14" s="271"/>
      <c r="CD14" s="271"/>
      <c r="CE14" s="271"/>
      <c r="CF14" s="271"/>
      <c r="CG14" s="271"/>
      <c r="CH14" s="271"/>
      <c r="CI14" s="271"/>
      <c r="CJ14" s="271"/>
      <c r="CK14" s="271"/>
      <c r="CL14" s="271"/>
      <c r="CM14" s="271"/>
      <c r="CN14" s="271"/>
      <c r="CO14" s="271"/>
      <c r="CP14" s="271"/>
      <c r="CQ14" s="271"/>
      <c r="CR14" s="271"/>
      <c r="CS14" s="271"/>
      <c r="CT14" s="271"/>
      <c r="CU14" s="271"/>
      <c r="CV14" s="271"/>
      <c r="CW14" s="271"/>
      <c r="CX14" s="271"/>
      <c r="CY14" s="271"/>
      <c r="CZ14" s="271"/>
      <c r="DA14" s="271"/>
      <c r="DB14" s="271"/>
      <c r="DC14" s="271"/>
      <c r="DD14" s="271"/>
      <c r="DE14" s="271"/>
      <c r="DF14" s="271"/>
      <c r="DG14" s="271"/>
      <c r="DH14" s="271"/>
      <c r="DI14" s="271"/>
      <c r="DJ14" s="271"/>
      <c r="DK14" s="271"/>
      <c r="DL14" s="271"/>
      <c r="DM14" s="271"/>
      <c r="DN14" s="271"/>
      <c r="DO14" s="271"/>
      <c r="DP14" s="271"/>
      <c r="DQ14" s="271"/>
      <c r="DR14" s="271"/>
      <c r="DS14" s="271"/>
      <c r="DT14" s="271"/>
      <c r="DU14" s="271"/>
      <c r="DV14" s="271"/>
      <c r="DW14" s="271"/>
      <c r="DX14" s="271"/>
      <c r="DY14" s="271"/>
      <c r="DZ14" s="271"/>
      <c r="EA14" s="271"/>
      <c r="EB14" s="271"/>
      <c r="EC14" s="271"/>
      <c r="ED14" s="271"/>
      <c r="EE14" s="271"/>
      <c r="EF14" s="271"/>
      <c r="EG14" s="271"/>
      <c r="EH14" s="271"/>
      <c r="EI14" s="271"/>
      <c r="EJ14" s="271"/>
      <c r="EK14" s="271"/>
      <c r="EL14" s="271"/>
      <c r="EM14" s="271"/>
      <c r="EN14" s="271"/>
      <c r="EO14" s="271"/>
      <c r="EP14" s="271"/>
      <c r="EQ14" s="271"/>
    </row>
    <row r="15" spans="1:147" s="3" customFormat="1" ht="105" x14ac:dyDescent="0.25">
      <c r="A15" s="310" t="s">
        <v>79</v>
      </c>
      <c r="B15" s="169"/>
      <c r="C15" s="313"/>
      <c r="D15" s="334"/>
      <c r="E15" s="335" t="s">
        <v>37</v>
      </c>
      <c r="F15" s="335" t="s">
        <v>21</v>
      </c>
      <c r="G15" s="332" t="s">
        <v>22</v>
      </c>
      <c r="H15" s="332" t="s">
        <v>23</v>
      </c>
      <c r="I15" s="332" t="s">
        <v>11</v>
      </c>
      <c r="J15" s="332">
        <v>42</v>
      </c>
      <c r="K15" s="332">
        <v>43</v>
      </c>
      <c r="L15" s="145">
        <v>31</v>
      </c>
      <c r="M15" s="108" t="s">
        <v>130</v>
      </c>
      <c r="N15" s="102" t="s">
        <v>54</v>
      </c>
      <c r="O15" s="102">
        <v>46</v>
      </c>
      <c r="P15" s="102">
        <v>42</v>
      </c>
      <c r="Q15" s="135"/>
      <c r="R15" s="136" t="s">
        <v>135</v>
      </c>
      <c r="S15" s="135" t="s">
        <v>133</v>
      </c>
      <c r="T15" s="102" t="s">
        <v>105</v>
      </c>
      <c r="U15" s="142">
        <v>47</v>
      </c>
      <c r="V15" s="143" t="s">
        <v>54</v>
      </c>
      <c r="W15" s="143">
        <v>49</v>
      </c>
      <c r="X15" s="143">
        <f>W15</f>
        <v>49</v>
      </c>
      <c r="Y15" s="72" t="s">
        <v>99</v>
      </c>
      <c r="Z15" s="136" t="s">
        <v>135</v>
      </c>
      <c r="AA15" s="135" t="s">
        <v>133</v>
      </c>
      <c r="AB15" s="143" t="s">
        <v>100</v>
      </c>
      <c r="AC15" s="142">
        <v>47</v>
      </c>
      <c r="AD15" s="143" t="s">
        <v>54</v>
      </c>
      <c r="AE15" s="143">
        <v>49</v>
      </c>
      <c r="AF15" s="143">
        <f>AE15</f>
        <v>49</v>
      </c>
      <c r="AG15" s="72" t="s">
        <v>101</v>
      </c>
      <c r="AH15" s="72"/>
      <c r="AI15" s="72" t="s">
        <v>99</v>
      </c>
      <c r="AJ15" s="143" t="s">
        <v>101</v>
      </c>
      <c r="AK15" s="221" t="s">
        <v>101</v>
      </c>
      <c r="AL15" s="288" t="s">
        <v>21</v>
      </c>
      <c r="AM15" s="284" t="s">
        <v>22</v>
      </c>
      <c r="AN15" s="224" t="s">
        <v>54</v>
      </c>
      <c r="AO15" s="224">
        <v>49</v>
      </c>
      <c r="AP15" s="224">
        <f>AO15</f>
        <v>49</v>
      </c>
      <c r="AQ15" s="218" t="s">
        <v>101</v>
      </c>
      <c r="AR15" s="218"/>
      <c r="AS15" s="218" t="s">
        <v>99</v>
      </c>
      <c r="AT15" s="224" t="s">
        <v>101</v>
      </c>
      <c r="AU15" s="249">
        <v>49</v>
      </c>
      <c r="AV15" s="220">
        <v>49</v>
      </c>
      <c r="AW15" s="220">
        <v>31</v>
      </c>
      <c r="AX15" s="269" t="s">
        <v>1140</v>
      </c>
      <c r="AY15" s="271"/>
      <c r="AZ15" s="271"/>
      <c r="BA15" s="271"/>
      <c r="BB15" s="271"/>
      <c r="BC15" s="271"/>
      <c r="BD15" s="271"/>
      <c r="BE15" s="271"/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1"/>
      <c r="BT15" s="271"/>
      <c r="BU15" s="271"/>
      <c r="BV15" s="271"/>
      <c r="BW15" s="271"/>
      <c r="BX15" s="271"/>
      <c r="BY15" s="271"/>
      <c r="BZ15" s="271"/>
      <c r="CA15" s="271"/>
      <c r="CB15" s="271"/>
      <c r="CC15" s="271"/>
      <c r="CD15" s="271"/>
      <c r="CE15" s="271"/>
      <c r="CF15" s="271"/>
      <c r="CG15" s="271"/>
      <c r="CH15" s="271"/>
      <c r="CI15" s="271"/>
      <c r="CJ15" s="271"/>
      <c r="CK15" s="271"/>
      <c r="CL15" s="271"/>
      <c r="CM15" s="271"/>
      <c r="CN15" s="271"/>
      <c r="CO15" s="271"/>
      <c r="CP15" s="271"/>
      <c r="CQ15" s="271"/>
      <c r="CR15" s="271"/>
      <c r="CS15" s="271"/>
      <c r="CT15" s="271"/>
      <c r="CU15" s="271"/>
      <c r="CV15" s="271"/>
      <c r="CW15" s="271"/>
      <c r="CX15" s="271"/>
      <c r="CY15" s="271"/>
      <c r="CZ15" s="271"/>
      <c r="DA15" s="271"/>
      <c r="DB15" s="271"/>
      <c r="DC15" s="271"/>
      <c r="DD15" s="271"/>
      <c r="DE15" s="271"/>
      <c r="DF15" s="271"/>
      <c r="DG15" s="271"/>
      <c r="DH15" s="271"/>
      <c r="DI15" s="271"/>
      <c r="DJ15" s="271"/>
      <c r="DK15" s="271"/>
      <c r="DL15" s="271"/>
      <c r="DM15" s="271"/>
      <c r="DN15" s="271"/>
      <c r="DO15" s="271"/>
      <c r="DP15" s="271"/>
      <c r="DQ15" s="271"/>
      <c r="DR15" s="271"/>
      <c r="DS15" s="271"/>
      <c r="DT15" s="271"/>
      <c r="DU15" s="271"/>
      <c r="DV15" s="271"/>
      <c r="DW15" s="271"/>
      <c r="DX15" s="271"/>
      <c r="DY15" s="271"/>
      <c r="DZ15" s="271"/>
      <c r="EA15" s="271"/>
      <c r="EB15" s="271"/>
      <c r="EC15" s="271"/>
      <c r="ED15" s="271"/>
      <c r="EE15" s="271"/>
      <c r="EF15" s="271"/>
      <c r="EG15" s="271"/>
      <c r="EH15" s="271"/>
      <c r="EI15" s="271"/>
      <c r="EJ15" s="271"/>
      <c r="EK15" s="271"/>
      <c r="EL15" s="271"/>
      <c r="EM15" s="271"/>
      <c r="EN15" s="271"/>
      <c r="EO15" s="271"/>
      <c r="EP15" s="271"/>
      <c r="EQ15" s="271"/>
    </row>
    <row r="16" spans="1:147" s="3" customFormat="1" ht="48" x14ac:dyDescent="0.25">
      <c r="A16" s="311"/>
      <c r="B16" s="169"/>
      <c r="C16" s="313"/>
      <c r="D16" s="110"/>
      <c r="E16" s="336"/>
      <c r="F16" s="336"/>
      <c r="G16" s="333"/>
      <c r="H16" s="333"/>
      <c r="I16" s="333"/>
      <c r="J16" s="333"/>
      <c r="K16" s="333"/>
      <c r="L16" s="146"/>
      <c r="M16" s="108" t="s">
        <v>117</v>
      </c>
      <c r="N16" s="102"/>
      <c r="O16" s="102"/>
      <c r="P16" s="102"/>
      <c r="Q16" s="101"/>
      <c r="R16" s="101"/>
      <c r="S16" s="109"/>
      <c r="T16" s="102"/>
      <c r="U16" s="78"/>
      <c r="V16" s="23"/>
      <c r="W16" s="23"/>
      <c r="X16" s="23"/>
      <c r="Y16" s="24"/>
      <c r="Z16" s="24"/>
      <c r="AA16" s="24"/>
      <c r="AB16" s="23"/>
      <c r="AC16" s="67"/>
      <c r="AD16" s="7"/>
      <c r="AE16" s="143"/>
      <c r="AF16" s="143"/>
      <c r="AG16" s="72"/>
      <c r="AH16" s="72"/>
      <c r="AI16" s="72"/>
      <c r="AJ16" s="143"/>
      <c r="AK16" s="216"/>
      <c r="AL16" s="289"/>
      <c r="AM16" s="285"/>
      <c r="AN16" s="217"/>
      <c r="AO16" s="217"/>
      <c r="AP16" s="217"/>
      <c r="AQ16" s="218"/>
      <c r="AR16" s="218"/>
      <c r="AS16" s="218"/>
      <c r="AT16" s="217"/>
      <c r="AU16" s="222"/>
      <c r="AV16" s="226"/>
      <c r="AW16" s="226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</row>
    <row r="17" spans="1:147" s="3" customFormat="1" x14ac:dyDescent="0.25">
      <c r="A17" s="103"/>
      <c r="B17" s="158"/>
      <c r="C17" s="313"/>
      <c r="D17" s="111"/>
      <c r="E17" s="112"/>
      <c r="F17" s="105"/>
      <c r="G17" s="105"/>
      <c r="H17" s="106"/>
      <c r="I17" s="106"/>
      <c r="J17" s="106"/>
      <c r="K17" s="106"/>
      <c r="L17" s="106"/>
      <c r="M17" s="113"/>
      <c r="N17" s="105"/>
      <c r="O17" s="105"/>
      <c r="P17" s="105"/>
      <c r="Q17" s="114"/>
      <c r="R17" s="114"/>
      <c r="S17" s="115"/>
      <c r="T17" s="105"/>
      <c r="U17" s="16"/>
      <c r="V17" s="14"/>
      <c r="W17" s="14"/>
      <c r="X17" s="14"/>
      <c r="Y17" s="21"/>
      <c r="Z17" s="21"/>
      <c r="AA17" s="27"/>
      <c r="AB17" s="14"/>
      <c r="AC17" s="67"/>
      <c r="AD17" s="14"/>
      <c r="AE17" s="143"/>
      <c r="AF17" s="143"/>
      <c r="AG17" s="72"/>
      <c r="AH17" s="72"/>
      <c r="AI17" s="152"/>
      <c r="AJ17" s="143"/>
      <c r="AK17" s="216"/>
      <c r="AL17" s="215"/>
      <c r="AM17" s="215"/>
      <c r="AN17" s="217"/>
      <c r="AO17" s="217"/>
      <c r="AP17" s="217"/>
      <c r="AQ17" s="218"/>
      <c r="AR17" s="218"/>
      <c r="AS17" s="223"/>
      <c r="AT17" s="217"/>
      <c r="AU17" s="226"/>
      <c r="AV17" s="226"/>
      <c r="AW17" s="226"/>
      <c r="AX17" s="271"/>
      <c r="AY17" s="271"/>
      <c r="AZ17" s="271"/>
      <c r="BA17" s="271"/>
      <c r="BB17" s="271"/>
      <c r="BC17" s="271"/>
      <c r="BD17" s="271"/>
      <c r="BE17" s="271"/>
      <c r="BF17" s="271"/>
      <c r="BG17" s="271"/>
      <c r="BH17" s="271"/>
      <c r="BI17" s="271"/>
      <c r="BJ17" s="271"/>
      <c r="BK17" s="271"/>
      <c r="BL17" s="271"/>
      <c r="BM17" s="271"/>
      <c r="BN17" s="271"/>
      <c r="BO17" s="271"/>
      <c r="BP17" s="271"/>
      <c r="BQ17" s="271"/>
      <c r="BR17" s="271"/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1"/>
      <c r="CO17" s="271"/>
      <c r="CP17" s="271"/>
      <c r="CQ17" s="271"/>
      <c r="CR17" s="271"/>
      <c r="CS17" s="271"/>
      <c r="CT17" s="271"/>
      <c r="CU17" s="271"/>
      <c r="CV17" s="271"/>
      <c r="CW17" s="271"/>
      <c r="CX17" s="271"/>
      <c r="CY17" s="271"/>
      <c r="CZ17" s="271"/>
      <c r="DA17" s="271"/>
      <c r="DB17" s="271"/>
      <c r="DC17" s="271"/>
      <c r="DD17" s="271"/>
      <c r="DE17" s="271"/>
      <c r="DF17" s="271"/>
      <c r="DG17" s="271"/>
      <c r="DH17" s="271"/>
      <c r="DI17" s="271"/>
      <c r="DJ17" s="271"/>
      <c r="DK17" s="271"/>
      <c r="DL17" s="271"/>
      <c r="DM17" s="271"/>
      <c r="DN17" s="271"/>
      <c r="DO17" s="271"/>
      <c r="DP17" s="271"/>
      <c r="DQ17" s="271"/>
      <c r="DR17" s="271"/>
      <c r="DS17" s="271"/>
      <c r="DT17" s="271"/>
      <c r="DU17" s="271"/>
      <c r="DV17" s="271"/>
      <c r="DW17" s="271"/>
      <c r="DX17" s="271"/>
      <c r="DY17" s="271"/>
      <c r="DZ17" s="271"/>
      <c r="EA17" s="271"/>
      <c r="EB17" s="271"/>
      <c r="EC17" s="271"/>
      <c r="ED17" s="271"/>
      <c r="EE17" s="271"/>
      <c r="EF17" s="271"/>
      <c r="EG17" s="271"/>
      <c r="EH17" s="271"/>
      <c r="EI17" s="271"/>
      <c r="EJ17" s="271"/>
      <c r="EK17" s="271"/>
      <c r="EL17" s="271"/>
      <c r="EM17" s="271"/>
      <c r="EN17" s="271"/>
      <c r="EO17" s="271"/>
      <c r="EP17" s="271"/>
      <c r="EQ17" s="271"/>
    </row>
    <row r="18" spans="1:147" s="3" customFormat="1" ht="129.94999999999999" customHeight="1" x14ac:dyDescent="0.25">
      <c r="A18" s="339" t="s">
        <v>80</v>
      </c>
      <c r="B18" s="170"/>
      <c r="C18" s="313"/>
      <c r="D18" s="116"/>
      <c r="E18" s="341"/>
      <c r="F18" s="341" t="s">
        <v>17</v>
      </c>
      <c r="G18" s="341" t="s">
        <v>140</v>
      </c>
      <c r="H18" s="341" t="s">
        <v>7</v>
      </c>
      <c r="I18" s="341" t="s">
        <v>11</v>
      </c>
      <c r="J18" s="341">
        <v>29</v>
      </c>
      <c r="K18" s="341">
        <v>71</v>
      </c>
      <c r="L18" s="329">
        <v>40</v>
      </c>
      <c r="M18" s="117"/>
      <c r="N18" s="102" t="s">
        <v>47</v>
      </c>
      <c r="O18" s="133">
        <v>57928095012</v>
      </c>
      <c r="P18" s="102">
        <f>O18/O19*100</f>
        <v>100</v>
      </c>
      <c r="Q18" s="136" t="s">
        <v>22</v>
      </c>
      <c r="R18" s="136" t="s">
        <v>135</v>
      </c>
      <c r="S18" s="135" t="s">
        <v>133</v>
      </c>
      <c r="T18" s="102"/>
      <c r="U18" s="78">
        <v>80</v>
      </c>
      <c r="V18" s="23" t="s">
        <v>173</v>
      </c>
      <c r="W18" s="140">
        <f>W19-5952189832</f>
        <v>99753224768</v>
      </c>
      <c r="X18" s="141">
        <f>W18/W19*100</f>
        <v>94.369077634742098</v>
      </c>
      <c r="Y18" s="24"/>
      <c r="Z18" s="136" t="s">
        <v>135</v>
      </c>
      <c r="AA18" s="135" t="s">
        <v>133</v>
      </c>
      <c r="AB18" s="23" t="s">
        <v>100</v>
      </c>
      <c r="AC18" s="67">
        <v>80</v>
      </c>
      <c r="AD18" s="7" t="s">
        <v>47</v>
      </c>
      <c r="AE18" s="181">
        <v>176624974990</v>
      </c>
      <c r="AF18" s="143">
        <f>AE18/AE19*100</f>
        <v>100</v>
      </c>
      <c r="AG18" s="72" t="s">
        <v>101</v>
      </c>
      <c r="AH18" s="72"/>
      <c r="AI18" s="72" t="s">
        <v>99</v>
      </c>
      <c r="AJ18" s="143" t="s">
        <v>101</v>
      </c>
      <c r="AK18" s="239" t="s">
        <v>101</v>
      </c>
      <c r="AL18" s="284" t="s">
        <v>17</v>
      </c>
      <c r="AM18" s="284" t="s">
        <v>140</v>
      </c>
      <c r="AN18" s="230" t="s">
        <v>173</v>
      </c>
      <c r="AO18" s="375">
        <v>183466428403</v>
      </c>
      <c r="AP18" s="231">
        <f>AO18/AO19*100</f>
        <v>94.589326299895191</v>
      </c>
      <c r="AQ18" s="242" t="s">
        <v>101</v>
      </c>
      <c r="AR18" s="376" t="s">
        <v>135</v>
      </c>
      <c r="AS18" s="242" t="s">
        <v>99</v>
      </c>
      <c r="AT18" s="230" t="s">
        <v>101</v>
      </c>
      <c r="AU18" s="234">
        <f>AP18</f>
        <v>94.589326299895191</v>
      </c>
      <c r="AV18" s="243">
        <v>95</v>
      </c>
      <c r="AW18" s="243">
        <v>70</v>
      </c>
      <c r="AX18" s="271"/>
      <c r="AY18" s="271"/>
      <c r="AZ18" s="271"/>
      <c r="BA18" s="271"/>
      <c r="BB18" s="271"/>
      <c r="BC18" s="271"/>
      <c r="BD18" s="271"/>
      <c r="BE18" s="271"/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1"/>
      <c r="BT18" s="271"/>
      <c r="BU18" s="271"/>
      <c r="BV18" s="271"/>
      <c r="BW18" s="271"/>
      <c r="BX18" s="271"/>
      <c r="BY18" s="271"/>
      <c r="BZ18" s="271"/>
      <c r="CA18" s="271"/>
      <c r="CB18" s="271"/>
      <c r="CC18" s="271"/>
      <c r="CD18" s="271"/>
      <c r="CE18" s="271"/>
      <c r="CF18" s="271"/>
      <c r="CG18" s="271"/>
      <c r="CH18" s="271"/>
      <c r="CI18" s="271"/>
      <c r="CJ18" s="271"/>
      <c r="CK18" s="271"/>
      <c r="CL18" s="271"/>
      <c r="CM18" s="271"/>
      <c r="CN18" s="271"/>
      <c r="CO18" s="271"/>
      <c r="CP18" s="271"/>
      <c r="CQ18" s="271"/>
      <c r="CR18" s="271"/>
      <c r="CS18" s="271"/>
      <c r="CT18" s="271"/>
      <c r="CU18" s="271"/>
      <c r="CV18" s="271"/>
      <c r="CW18" s="271"/>
      <c r="CX18" s="271"/>
      <c r="CY18" s="271"/>
      <c r="CZ18" s="271"/>
      <c r="DA18" s="271"/>
      <c r="DB18" s="271"/>
      <c r="DC18" s="271"/>
      <c r="DD18" s="271"/>
      <c r="DE18" s="271"/>
      <c r="DF18" s="271"/>
      <c r="DG18" s="271"/>
      <c r="DH18" s="271"/>
      <c r="DI18" s="271"/>
      <c r="DJ18" s="271"/>
      <c r="DK18" s="271"/>
      <c r="DL18" s="271"/>
      <c r="DM18" s="271"/>
      <c r="DN18" s="271"/>
      <c r="DO18" s="271"/>
      <c r="DP18" s="271"/>
      <c r="DQ18" s="271"/>
      <c r="DR18" s="271"/>
      <c r="DS18" s="271"/>
      <c r="DT18" s="271"/>
      <c r="DU18" s="271"/>
      <c r="DV18" s="271"/>
      <c r="DW18" s="271"/>
      <c r="DX18" s="271"/>
      <c r="DY18" s="271"/>
      <c r="DZ18" s="271"/>
      <c r="EA18" s="271"/>
      <c r="EB18" s="271"/>
      <c r="EC18" s="271"/>
      <c r="ED18" s="271"/>
      <c r="EE18" s="271"/>
      <c r="EF18" s="271"/>
      <c r="EG18" s="271"/>
      <c r="EH18" s="271"/>
      <c r="EI18" s="271"/>
      <c r="EJ18" s="271"/>
      <c r="EK18" s="271"/>
      <c r="EL18" s="271"/>
      <c r="EM18" s="271"/>
      <c r="EN18" s="271"/>
      <c r="EO18" s="271"/>
      <c r="EP18" s="271"/>
      <c r="EQ18" s="271"/>
    </row>
    <row r="19" spans="1:147" s="3" customFormat="1" ht="84" customHeight="1" x14ac:dyDescent="0.25">
      <c r="A19" s="340"/>
      <c r="B19" s="170"/>
      <c r="C19" s="313"/>
      <c r="D19" s="116"/>
      <c r="E19" s="342"/>
      <c r="F19" s="342"/>
      <c r="G19" s="342"/>
      <c r="H19" s="342"/>
      <c r="I19" s="342"/>
      <c r="J19" s="342"/>
      <c r="K19" s="342"/>
      <c r="L19" s="330"/>
      <c r="M19" s="102"/>
      <c r="N19" s="102" t="s">
        <v>53</v>
      </c>
      <c r="O19" s="133">
        <v>57928095012</v>
      </c>
      <c r="P19" s="102"/>
      <c r="Q19" s="102"/>
      <c r="R19" s="102"/>
      <c r="S19" s="102"/>
      <c r="T19" s="102"/>
      <c r="U19" s="78"/>
      <c r="V19" s="23" t="s">
        <v>172</v>
      </c>
      <c r="W19" s="139">
        <v>105705414600</v>
      </c>
      <c r="X19" s="23"/>
      <c r="Y19" s="23"/>
      <c r="Z19" s="23"/>
      <c r="AA19" s="23"/>
      <c r="AB19" s="23"/>
      <c r="AC19" s="67"/>
      <c r="AD19" s="7" t="s">
        <v>53</v>
      </c>
      <c r="AE19" s="181">
        <v>176624974990</v>
      </c>
      <c r="AF19" s="143"/>
      <c r="AG19" s="143"/>
      <c r="AH19" s="143"/>
      <c r="AI19" s="143"/>
      <c r="AJ19" s="143"/>
      <c r="AK19" s="239"/>
      <c r="AL19" s="285"/>
      <c r="AM19" s="285"/>
      <c r="AN19" s="230" t="s">
        <v>172</v>
      </c>
      <c r="AO19" s="247">
        <f>Sheet1!P92</f>
        <v>193961026661</v>
      </c>
      <c r="AP19" s="230"/>
      <c r="AQ19" s="230"/>
      <c r="AR19" s="230"/>
      <c r="AS19" s="230"/>
      <c r="AT19" s="230"/>
      <c r="AU19" s="243"/>
      <c r="AV19" s="235"/>
      <c r="AW19" s="235"/>
      <c r="AX19" s="271"/>
      <c r="AY19" s="271"/>
      <c r="AZ19" s="271"/>
      <c r="BA19" s="271"/>
      <c r="BB19" s="271"/>
      <c r="BC19" s="271"/>
      <c r="BD19" s="271"/>
      <c r="BE19" s="271"/>
      <c r="BF19" s="271"/>
      <c r="BG19" s="271"/>
      <c r="BH19" s="271"/>
      <c r="BI19" s="271"/>
      <c r="BJ19" s="271"/>
      <c r="BK19" s="271"/>
      <c r="BL19" s="271"/>
      <c r="BM19" s="271"/>
      <c r="BN19" s="271"/>
      <c r="BO19" s="271"/>
      <c r="BP19" s="271"/>
      <c r="BQ19" s="271"/>
      <c r="BR19" s="271"/>
      <c r="BS19" s="271"/>
      <c r="BT19" s="271"/>
      <c r="BU19" s="271"/>
      <c r="BV19" s="271"/>
      <c r="BW19" s="271"/>
      <c r="BX19" s="271"/>
      <c r="BY19" s="271"/>
      <c r="BZ19" s="271"/>
      <c r="CA19" s="271"/>
      <c r="CB19" s="271"/>
      <c r="CC19" s="271"/>
      <c r="CD19" s="271"/>
      <c r="CE19" s="271"/>
      <c r="CF19" s="271"/>
      <c r="CG19" s="271"/>
      <c r="CH19" s="271"/>
      <c r="CI19" s="271"/>
      <c r="CJ19" s="271"/>
      <c r="CK19" s="271"/>
      <c r="CL19" s="271"/>
      <c r="CM19" s="271"/>
      <c r="CN19" s="271"/>
      <c r="CO19" s="271"/>
      <c r="CP19" s="271"/>
      <c r="CQ19" s="271"/>
      <c r="CR19" s="271"/>
      <c r="CS19" s="271"/>
      <c r="CT19" s="271"/>
      <c r="CU19" s="271"/>
      <c r="CV19" s="271"/>
      <c r="CW19" s="271"/>
      <c r="CX19" s="271"/>
      <c r="CY19" s="271"/>
      <c r="CZ19" s="271"/>
      <c r="DA19" s="271"/>
      <c r="DB19" s="271"/>
      <c r="DC19" s="271"/>
      <c r="DD19" s="271"/>
      <c r="DE19" s="271"/>
      <c r="DF19" s="271"/>
      <c r="DG19" s="271"/>
      <c r="DH19" s="271"/>
      <c r="DI19" s="271"/>
      <c r="DJ19" s="271"/>
      <c r="DK19" s="271"/>
      <c r="DL19" s="271"/>
      <c r="DM19" s="271"/>
      <c r="DN19" s="271"/>
      <c r="DO19" s="271"/>
      <c r="DP19" s="271"/>
      <c r="DQ19" s="271"/>
      <c r="DR19" s="271"/>
      <c r="DS19" s="271"/>
      <c r="DT19" s="271"/>
      <c r="DU19" s="271"/>
      <c r="DV19" s="271"/>
      <c r="DW19" s="271"/>
      <c r="DX19" s="271"/>
      <c r="DY19" s="271"/>
      <c r="DZ19" s="271"/>
      <c r="EA19" s="271"/>
      <c r="EB19" s="271"/>
      <c r="EC19" s="271"/>
      <c r="ED19" s="271"/>
      <c r="EE19" s="271"/>
      <c r="EF19" s="271"/>
      <c r="EG19" s="271"/>
      <c r="EH19" s="271"/>
      <c r="EI19" s="271"/>
      <c r="EJ19" s="271"/>
      <c r="EK19" s="271"/>
      <c r="EL19" s="271"/>
      <c r="EM19" s="271"/>
      <c r="EN19" s="271"/>
      <c r="EO19" s="271"/>
      <c r="EP19" s="271"/>
      <c r="EQ19" s="271"/>
    </row>
    <row r="20" spans="1:147" s="3" customFormat="1" ht="156" x14ac:dyDescent="0.25">
      <c r="A20" s="171" t="s">
        <v>81</v>
      </c>
      <c r="B20" s="169"/>
      <c r="C20" s="313"/>
      <c r="D20" s="116"/>
      <c r="E20" s="341" t="s">
        <v>38</v>
      </c>
      <c r="F20" s="118" t="s">
        <v>24</v>
      </c>
      <c r="G20" s="118" t="s">
        <v>22</v>
      </c>
      <c r="H20" s="119" t="s">
        <v>25</v>
      </c>
      <c r="I20" s="120" t="s">
        <v>132</v>
      </c>
      <c r="J20" s="119">
        <v>27</v>
      </c>
      <c r="K20" s="119">
        <v>30</v>
      </c>
      <c r="L20" s="121">
        <v>10</v>
      </c>
      <c r="M20" s="101" t="s">
        <v>103</v>
      </c>
      <c r="N20" s="102" t="s">
        <v>51</v>
      </c>
      <c r="O20" s="102">
        <v>13</v>
      </c>
      <c r="P20" s="102">
        <v>13</v>
      </c>
      <c r="Q20" s="135"/>
      <c r="R20" s="135" t="s">
        <v>166</v>
      </c>
      <c r="S20" s="135" t="s">
        <v>157</v>
      </c>
      <c r="T20" s="102" t="s">
        <v>104</v>
      </c>
      <c r="U20" s="78">
        <v>10</v>
      </c>
      <c r="V20" s="23" t="s">
        <v>51</v>
      </c>
      <c r="W20" s="23">
        <v>15</v>
      </c>
      <c r="X20" s="23">
        <f>W20</f>
        <v>15</v>
      </c>
      <c r="Y20" s="24" t="s">
        <v>99</v>
      </c>
      <c r="Z20" s="135" t="s">
        <v>166</v>
      </c>
      <c r="AA20" s="24" t="s">
        <v>100</v>
      </c>
      <c r="AB20" s="23" t="s">
        <v>165</v>
      </c>
      <c r="AC20" s="67">
        <v>10</v>
      </c>
      <c r="AD20" s="7" t="s">
        <v>51</v>
      </c>
      <c r="AE20" s="143">
        <v>15</v>
      </c>
      <c r="AF20" s="143">
        <f>AE20</f>
        <v>15</v>
      </c>
      <c r="AG20" s="72" t="s">
        <v>101</v>
      </c>
      <c r="AH20" s="135" t="s">
        <v>166</v>
      </c>
      <c r="AI20" s="72" t="s">
        <v>99</v>
      </c>
      <c r="AJ20" s="143" t="s">
        <v>101</v>
      </c>
      <c r="AK20" s="239">
        <v>10</v>
      </c>
      <c r="AL20" s="215" t="s">
        <v>24</v>
      </c>
      <c r="AM20" s="215" t="s">
        <v>22</v>
      </c>
      <c r="AN20" s="230" t="s">
        <v>51</v>
      </c>
      <c r="AO20" s="230">
        <v>15</v>
      </c>
      <c r="AP20" s="230">
        <f>AO20</f>
        <v>15</v>
      </c>
      <c r="AQ20" s="242" t="s">
        <v>101</v>
      </c>
      <c r="AR20" s="250" t="s">
        <v>166</v>
      </c>
      <c r="AS20" s="242" t="s">
        <v>99</v>
      </c>
      <c r="AT20" s="230" t="s">
        <v>101</v>
      </c>
      <c r="AU20" s="243">
        <f>P20+X20+AF20+AP20</f>
        <v>58</v>
      </c>
      <c r="AV20" s="235">
        <v>60</v>
      </c>
      <c r="AW20" s="235">
        <v>15</v>
      </c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</row>
    <row r="21" spans="1:147" s="3" customFormat="1" ht="156" x14ac:dyDescent="0.25">
      <c r="A21" s="171" t="s">
        <v>82</v>
      </c>
      <c r="B21" s="169"/>
      <c r="C21" s="313"/>
      <c r="D21" s="122"/>
      <c r="E21" s="342"/>
      <c r="F21" s="118" t="s">
        <v>27</v>
      </c>
      <c r="G21" s="118" t="s">
        <v>22</v>
      </c>
      <c r="H21" s="119" t="s">
        <v>28</v>
      </c>
      <c r="I21" s="120" t="s">
        <v>167</v>
      </c>
      <c r="J21" s="123">
        <v>8315</v>
      </c>
      <c r="K21" s="123">
        <v>8500</v>
      </c>
      <c r="L21" s="124">
        <v>8365</v>
      </c>
      <c r="M21" s="101" t="s">
        <v>118</v>
      </c>
      <c r="N21" s="102" t="s">
        <v>52</v>
      </c>
      <c r="O21" s="102">
        <v>8468</v>
      </c>
      <c r="P21" s="102">
        <f>O21</f>
        <v>8468</v>
      </c>
      <c r="Q21" s="134" t="s">
        <v>22</v>
      </c>
      <c r="R21" s="135" t="s">
        <v>136</v>
      </c>
      <c r="S21" s="135" t="s">
        <v>137</v>
      </c>
      <c r="T21" s="102" t="s">
        <v>102</v>
      </c>
      <c r="U21" s="78">
        <v>8475</v>
      </c>
      <c r="V21" s="23" t="s">
        <v>52</v>
      </c>
      <c r="W21" s="23">
        <v>9042</v>
      </c>
      <c r="X21" s="23">
        <f>W21</f>
        <v>9042</v>
      </c>
      <c r="Y21" s="24" t="s">
        <v>99</v>
      </c>
      <c r="Z21" s="135" t="s">
        <v>136</v>
      </c>
      <c r="AA21" s="135" t="s">
        <v>137</v>
      </c>
      <c r="AB21" s="23" t="s">
        <v>100</v>
      </c>
      <c r="AC21" s="67">
        <v>9100</v>
      </c>
      <c r="AD21" s="7" t="s">
        <v>52</v>
      </c>
      <c r="AE21" s="183">
        <v>10146</v>
      </c>
      <c r="AF21" s="183">
        <f>AE21</f>
        <v>10146</v>
      </c>
      <c r="AG21" s="72" t="s">
        <v>101</v>
      </c>
      <c r="AH21" s="135" t="s">
        <v>136</v>
      </c>
      <c r="AI21" s="72" t="s">
        <v>99</v>
      </c>
      <c r="AJ21" s="143" t="s">
        <v>101</v>
      </c>
      <c r="AK21" s="239" t="s">
        <v>101</v>
      </c>
      <c r="AL21" s="215" t="s">
        <v>27</v>
      </c>
      <c r="AM21" s="215" t="s">
        <v>22</v>
      </c>
      <c r="AN21" s="230" t="s">
        <v>52</v>
      </c>
      <c r="AO21" s="230">
        <v>10178</v>
      </c>
      <c r="AP21" s="230">
        <f>AO21</f>
        <v>10178</v>
      </c>
      <c r="AQ21" s="242" t="s">
        <v>101</v>
      </c>
      <c r="AR21" s="250" t="s">
        <v>136</v>
      </c>
      <c r="AS21" s="242" t="s">
        <v>99</v>
      </c>
      <c r="AT21" s="230" t="s">
        <v>101</v>
      </c>
      <c r="AU21" s="243" t="s">
        <v>101</v>
      </c>
      <c r="AV21" s="235"/>
      <c r="AW21" s="235"/>
      <c r="AX21" s="271" t="s">
        <v>1152</v>
      </c>
      <c r="AY21" s="271"/>
      <c r="AZ21" s="271"/>
      <c r="BA21" s="271"/>
      <c r="BB21" s="271"/>
      <c r="BC21" s="271"/>
      <c r="BD21" s="271"/>
      <c r="BE21" s="271"/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1"/>
      <c r="BT21" s="271"/>
      <c r="BU21" s="271"/>
      <c r="BV21" s="271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1"/>
      <c r="CO21" s="271"/>
      <c r="CP21" s="271"/>
      <c r="CQ21" s="271"/>
      <c r="CR21" s="271"/>
      <c r="CS21" s="271"/>
      <c r="CT21" s="271"/>
      <c r="CU21" s="271"/>
      <c r="CV21" s="271"/>
      <c r="CW21" s="271"/>
      <c r="CX21" s="271"/>
      <c r="CY21" s="271"/>
      <c r="CZ21" s="271"/>
      <c r="DA21" s="271"/>
      <c r="DB21" s="271"/>
      <c r="DC21" s="271"/>
      <c r="DD21" s="271"/>
      <c r="DE21" s="271"/>
      <c r="DF21" s="271"/>
      <c r="DG21" s="271"/>
      <c r="DH21" s="271"/>
      <c r="DI21" s="271"/>
      <c r="DJ21" s="271"/>
      <c r="DK21" s="271"/>
      <c r="DL21" s="271"/>
      <c r="DM21" s="271"/>
      <c r="DN21" s="271"/>
      <c r="DO21" s="271"/>
      <c r="DP21" s="271"/>
      <c r="DQ21" s="271"/>
      <c r="DR21" s="271"/>
      <c r="DS21" s="271"/>
      <c r="DT21" s="271"/>
      <c r="DU21" s="271"/>
      <c r="DV21" s="271"/>
      <c r="DW21" s="271"/>
      <c r="DX21" s="271"/>
      <c r="DY21" s="271"/>
      <c r="DZ21" s="271"/>
      <c r="EA21" s="271"/>
      <c r="EB21" s="271"/>
      <c r="EC21" s="271"/>
      <c r="ED21" s="271"/>
      <c r="EE21" s="271"/>
      <c r="EF21" s="271"/>
      <c r="EG21" s="271"/>
      <c r="EH21" s="271"/>
      <c r="EI21" s="271"/>
      <c r="EJ21" s="271"/>
      <c r="EK21" s="271"/>
      <c r="EL21" s="271"/>
      <c r="EM21" s="271"/>
      <c r="EN21" s="271"/>
      <c r="EO21" s="271"/>
      <c r="EP21" s="271"/>
      <c r="EQ21" s="271"/>
    </row>
    <row r="22" spans="1:147" s="3" customFormat="1" x14ac:dyDescent="0.25">
      <c r="A22" s="103"/>
      <c r="B22" s="158"/>
      <c r="C22" s="313"/>
      <c r="D22" s="111"/>
      <c r="E22" s="104"/>
      <c r="F22" s="105"/>
      <c r="G22" s="105"/>
      <c r="H22" s="106"/>
      <c r="I22" s="125"/>
      <c r="J22" s="126"/>
      <c r="K22" s="126"/>
      <c r="L22" s="126"/>
      <c r="M22" s="113"/>
      <c r="N22" s="105"/>
      <c r="O22" s="105"/>
      <c r="P22" s="105"/>
      <c r="Q22" s="105"/>
      <c r="R22" s="105"/>
      <c r="S22" s="105"/>
      <c r="T22" s="105"/>
      <c r="U22" s="16"/>
      <c r="V22" s="14"/>
      <c r="W22" s="14"/>
      <c r="X22" s="14"/>
      <c r="Y22" s="14"/>
      <c r="Z22" s="14"/>
      <c r="AA22" s="14"/>
      <c r="AB22" s="14"/>
      <c r="AC22" s="16"/>
      <c r="AD22" s="14"/>
      <c r="AE22" s="143"/>
      <c r="AF22" s="143"/>
      <c r="AG22" s="143"/>
      <c r="AH22" s="143"/>
      <c r="AI22" s="143"/>
      <c r="AJ22" s="143"/>
      <c r="AK22" s="239"/>
      <c r="AL22" s="215"/>
      <c r="AM22" s="215"/>
      <c r="AN22" s="230"/>
      <c r="AO22" s="230"/>
      <c r="AP22" s="230"/>
      <c r="AQ22" s="230"/>
      <c r="AR22" s="230"/>
      <c r="AS22" s="230"/>
      <c r="AT22" s="230"/>
      <c r="AU22" s="246"/>
      <c r="AV22" s="235"/>
      <c r="AW22" s="235"/>
      <c r="AX22" s="271"/>
      <c r="AY22" s="271"/>
      <c r="AZ22" s="271"/>
      <c r="BA22" s="271"/>
      <c r="BB22" s="271"/>
      <c r="BC22" s="271"/>
      <c r="BD22" s="271"/>
      <c r="BE22" s="271"/>
      <c r="BF22" s="271"/>
      <c r="BG22" s="271"/>
      <c r="BH22" s="271"/>
      <c r="BI22" s="271"/>
      <c r="BJ22" s="271"/>
      <c r="BK22" s="271"/>
      <c r="BL22" s="271"/>
      <c r="BM22" s="271"/>
      <c r="BN22" s="271"/>
      <c r="BO22" s="271"/>
      <c r="BP22" s="271"/>
      <c r="BQ22" s="271"/>
      <c r="BR22" s="271"/>
      <c r="BS22" s="271"/>
      <c r="BT22" s="271"/>
      <c r="BU22" s="271"/>
      <c r="BV22" s="271"/>
      <c r="BW22" s="271"/>
      <c r="BX22" s="271"/>
      <c r="BY22" s="271"/>
      <c r="BZ22" s="271"/>
      <c r="CA22" s="271"/>
      <c r="CB22" s="271"/>
      <c r="CC22" s="271"/>
      <c r="CD22" s="271"/>
      <c r="CE22" s="271"/>
      <c r="CF22" s="271"/>
      <c r="CG22" s="271"/>
      <c r="CH22" s="271"/>
      <c r="CI22" s="271"/>
      <c r="CJ22" s="271"/>
      <c r="CK22" s="271"/>
      <c r="CL22" s="271"/>
      <c r="CM22" s="271"/>
      <c r="CN22" s="271"/>
      <c r="CO22" s="271"/>
      <c r="CP22" s="271"/>
      <c r="CQ22" s="271"/>
      <c r="CR22" s="271"/>
      <c r="CS22" s="271"/>
      <c r="CT22" s="271"/>
      <c r="CU22" s="271"/>
      <c r="CV22" s="271"/>
      <c r="CW22" s="271"/>
      <c r="CX22" s="271"/>
      <c r="CY22" s="271"/>
      <c r="CZ22" s="271"/>
      <c r="DA22" s="271"/>
      <c r="DB22" s="271"/>
      <c r="DC22" s="271"/>
      <c r="DD22" s="271"/>
      <c r="DE22" s="271"/>
      <c r="DF22" s="271"/>
      <c r="DG22" s="271"/>
      <c r="DH22" s="271"/>
      <c r="DI22" s="271"/>
      <c r="DJ22" s="271"/>
      <c r="DK22" s="271"/>
      <c r="DL22" s="271"/>
      <c r="DM22" s="271"/>
      <c r="DN22" s="271"/>
      <c r="DO22" s="271"/>
      <c r="DP22" s="271"/>
      <c r="DQ22" s="271"/>
      <c r="DR22" s="271"/>
      <c r="DS22" s="271"/>
      <c r="DT22" s="271"/>
      <c r="DU22" s="271"/>
      <c r="DV22" s="271"/>
      <c r="DW22" s="271"/>
      <c r="DX22" s="271"/>
      <c r="DY22" s="271"/>
      <c r="DZ22" s="271"/>
      <c r="EA22" s="271"/>
      <c r="EB22" s="271"/>
      <c r="EC22" s="271"/>
      <c r="ED22" s="271"/>
      <c r="EE22" s="271"/>
      <c r="EF22" s="271"/>
      <c r="EG22" s="271"/>
      <c r="EH22" s="271"/>
      <c r="EI22" s="271"/>
      <c r="EJ22" s="271"/>
      <c r="EK22" s="271"/>
      <c r="EL22" s="271"/>
      <c r="EM22" s="271"/>
      <c r="EN22" s="271"/>
      <c r="EO22" s="271"/>
      <c r="EP22" s="271"/>
      <c r="EQ22" s="271"/>
    </row>
    <row r="23" spans="1:147" s="3" customFormat="1" ht="84" customHeight="1" x14ac:dyDescent="0.25">
      <c r="A23" s="310" t="s">
        <v>83</v>
      </c>
      <c r="B23" s="169"/>
      <c r="C23" s="313"/>
      <c r="D23" s="127"/>
      <c r="E23" s="314"/>
      <c r="F23" s="314" t="s">
        <v>12</v>
      </c>
      <c r="G23" s="314" t="s">
        <v>13</v>
      </c>
      <c r="H23" s="314" t="s">
        <v>7</v>
      </c>
      <c r="I23" s="314" t="s">
        <v>8</v>
      </c>
      <c r="J23" s="314">
        <v>15</v>
      </c>
      <c r="K23" s="314">
        <v>14</v>
      </c>
      <c r="L23" s="329">
        <v>14</v>
      </c>
      <c r="M23" s="101"/>
      <c r="N23" s="102" t="s">
        <v>141</v>
      </c>
      <c r="O23" s="133">
        <v>5739392708</v>
      </c>
      <c r="P23" s="131">
        <f>O23/O24*100</f>
        <v>7.4082353731963462</v>
      </c>
      <c r="Q23" s="136" t="s">
        <v>22</v>
      </c>
      <c r="R23" s="136" t="s">
        <v>135</v>
      </c>
      <c r="S23" s="135" t="s">
        <v>133</v>
      </c>
      <c r="T23" s="102"/>
      <c r="U23" s="78">
        <v>12</v>
      </c>
      <c r="V23" s="23" t="s">
        <v>50</v>
      </c>
      <c r="W23" s="140">
        <f>5952189832+(W14-W13)</f>
        <v>8793789839</v>
      </c>
      <c r="X23" s="141">
        <f>W23/W24*100</f>
        <v>5.0723674357893485</v>
      </c>
      <c r="Y23" s="24">
        <v>8793789839</v>
      </c>
      <c r="Z23" s="136" t="s">
        <v>135</v>
      </c>
      <c r="AA23" s="135" t="s">
        <v>133</v>
      </c>
      <c r="AB23" s="23" t="s">
        <v>100</v>
      </c>
      <c r="AC23" s="67">
        <v>10</v>
      </c>
      <c r="AD23" s="7" t="s">
        <v>50</v>
      </c>
      <c r="AE23" s="181">
        <v>492287754</v>
      </c>
      <c r="AF23" s="184">
        <f>AE23/AE24*100</f>
        <v>0.15697520695375047</v>
      </c>
      <c r="AG23" s="72" t="s">
        <v>101</v>
      </c>
      <c r="AH23" s="72"/>
      <c r="AI23" s="72" t="s">
        <v>99</v>
      </c>
      <c r="AJ23" s="143" t="s">
        <v>101</v>
      </c>
      <c r="AK23" s="239" t="s">
        <v>101</v>
      </c>
      <c r="AL23" s="282" t="s">
        <v>12</v>
      </c>
      <c r="AM23" s="282" t="s">
        <v>13</v>
      </c>
      <c r="AN23" s="230" t="s">
        <v>50</v>
      </c>
      <c r="AO23" s="385">
        <v>10494598258</v>
      </c>
      <c r="AP23" s="387">
        <f>AO23/AO24*100</f>
        <v>2.9062153944378477</v>
      </c>
      <c r="AQ23" s="242" t="s">
        <v>101</v>
      </c>
      <c r="AR23" s="242"/>
      <c r="AS23" s="242" t="s">
        <v>99</v>
      </c>
      <c r="AT23" s="230" t="s">
        <v>101</v>
      </c>
      <c r="AU23" s="243" t="s">
        <v>99</v>
      </c>
      <c r="AV23" s="243" t="s">
        <v>99</v>
      </c>
      <c r="AW23" s="243" t="s">
        <v>99</v>
      </c>
      <c r="AX23" s="271"/>
      <c r="AY23" s="271"/>
      <c r="AZ23" s="271"/>
      <c r="BA23" s="271"/>
      <c r="BB23" s="271"/>
      <c r="BC23" s="271"/>
      <c r="BD23" s="271"/>
      <c r="BE23" s="271"/>
      <c r="BF23" s="271"/>
      <c r="BG23" s="271"/>
      <c r="BH23" s="271"/>
      <c r="BI23" s="271"/>
      <c r="BJ23" s="271"/>
      <c r="BK23" s="271"/>
      <c r="BL23" s="271"/>
      <c r="BM23" s="271"/>
      <c r="BN23" s="271"/>
      <c r="BO23" s="271"/>
      <c r="BP23" s="271"/>
      <c r="BQ23" s="271"/>
      <c r="BR23" s="271"/>
      <c r="BS23" s="271"/>
      <c r="BT23" s="271"/>
      <c r="BU23" s="271"/>
      <c r="BV23" s="271"/>
      <c r="BW23" s="271"/>
      <c r="BX23" s="271"/>
      <c r="BY23" s="271"/>
      <c r="BZ23" s="271"/>
      <c r="CA23" s="271"/>
      <c r="CB23" s="271"/>
      <c r="CC23" s="271"/>
      <c r="CD23" s="271"/>
      <c r="CE23" s="271"/>
      <c r="CF23" s="271"/>
      <c r="CG23" s="271"/>
      <c r="CH23" s="271"/>
      <c r="CI23" s="271"/>
      <c r="CJ23" s="271"/>
      <c r="CK23" s="271"/>
      <c r="CL23" s="271"/>
      <c r="CM23" s="271"/>
      <c r="CN23" s="271"/>
      <c r="CO23" s="271"/>
      <c r="CP23" s="271"/>
      <c r="CQ23" s="271"/>
      <c r="CR23" s="271"/>
      <c r="CS23" s="271"/>
      <c r="CT23" s="271"/>
      <c r="CU23" s="271"/>
      <c r="CV23" s="271"/>
      <c r="CW23" s="271"/>
      <c r="CX23" s="271"/>
      <c r="CY23" s="271"/>
      <c r="CZ23" s="271"/>
      <c r="DA23" s="271"/>
      <c r="DB23" s="271"/>
      <c r="DC23" s="271"/>
      <c r="DD23" s="271"/>
      <c r="DE23" s="271"/>
      <c r="DF23" s="271"/>
      <c r="DG23" s="271"/>
      <c r="DH23" s="271"/>
      <c r="DI23" s="271"/>
      <c r="DJ23" s="271"/>
      <c r="DK23" s="271"/>
      <c r="DL23" s="271"/>
      <c r="DM23" s="271"/>
      <c r="DN23" s="271"/>
      <c r="DO23" s="271"/>
      <c r="DP23" s="271"/>
      <c r="DQ23" s="271"/>
      <c r="DR23" s="271"/>
      <c r="DS23" s="271"/>
      <c r="DT23" s="271"/>
      <c r="DU23" s="271"/>
      <c r="DV23" s="271"/>
      <c r="DW23" s="271"/>
      <c r="DX23" s="271"/>
      <c r="DY23" s="271"/>
      <c r="DZ23" s="271"/>
      <c r="EA23" s="271"/>
      <c r="EB23" s="271"/>
      <c r="EC23" s="271"/>
      <c r="ED23" s="271"/>
      <c r="EE23" s="271"/>
      <c r="EF23" s="271"/>
      <c r="EG23" s="271"/>
      <c r="EH23" s="271"/>
      <c r="EI23" s="271"/>
      <c r="EJ23" s="271"/>
      <c r="EK23" s="271"/>
      <c r="EL23" s="271"/>
      <c r="EM23" s="271"/>
      <c r="EN23" s="271"/>
      <c r="EO23" s="271"/>
      <c r="EP23" s="271"/>
      <c r="EQ23" s="271"/>
    </row>
    <row r="24" spans="1:147" s="3" customFormat="1" ht="51" x14ac:dyDescent="0.25">
      <c r="A24" s="311"/>
      <c r="B24" s="169"/>
      <c r="C24" s="313"/>
      <c r="D24" s="128"/>
      <c r="E24" s="315"/>
      <c r="F24" s="315"/>
      <c r="G24" s="315"/>
      <c r="H24" s="315"/>
      <c r="I24" s="315"/>
      <c r="J24" s="315"/>
      <c r="K24" s="315"/>
      <c r="L24" s="330"/>
      <c r="M24" s="102"/>
      <c r="N24" s="102" t="s">
        <v>142</v>
      </c>
      <c r="O24" s="133">
        <v>77473141968</v>
      </c>
      <c r="P24" s="102"/>
      <c r="Q24" s="102"/>
      <c r="R24" s="102"/>
      <c r="S24" s="102"/>
      <c r="T24" s="102"/>
      <c r="U24" s="78"/>
      <c r="V24" s="102" t="s">
        <v>168</v>
      </c>
      <c r="W24" s="140">
        <f>W11</f>
        <v>173366577842</v>
      </c>
      <c r="X24" s="23"/>
      <c r="Y24" s="144">
        <v>173366577842</v>
      </c>
      <c r="Z24" s="23"/>
      <c r="AA24" s="23"/>
      <c r="AB24" s="23"/>
      <c r="AC24" s="67"/>
      <c r="AD24" s="102" t="s">
        <v>168</v>
      </c>
      <c r="AE24" s="181">
        <v>313608603265</v>
      </c>
      <c r="AF24" s="143"/>
      <c r="AG24" s="143"/>
      <c r="AH24" s="143"/>
      <c r="AI24" s="143"/>
      <c r="AJ24" s="143"/>
      <c r="AK24" s="239"/>
      <c r="AL24" s="283"/>
      <c r="AM24" s="283"/>
      <c r="AN24" s="230" t="s">
        <v>50</v>
      </c>
      <c r="AO24" s="386">
        <v>361108756016</v>
      </c>
      <c r="AP24" s="230"/>
      <c r="AQ24" s="230"/>
      <c r="AR24" s="230"/>
      <c r="AS24" s="230"/>
      <c r="AT24" s="230"/>
      <c r="AU24" s="243"/>
      <c r="AV24" s="235"/>
      <c r="AW24" s="235"/>
      <c r="AX24" s="271"/>
      <c r="AY24" s="271"/>
      <c r="AZ24" s="271"/>
      <c r="BA24" s="271"/>
      <c r="BB24" s="271"/>
      <c r="BC24" s="271"/>
      <c r="BD24" s="271"/>
      <c r="BE24" s="271"/>
      <c r="BF24" s="271"/>
      <c r="BG24" s="271"/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71"/>
      <c r="BU24" s="271"/>
      <c r="BV24" s="271"/>
      <c r="BW24" s="271"/>
      <c r="BX24" s="271"/>
      <c r="BY24" s="271"/>
      <c r="BZ24" s="271"/>
      <c r="CA24" s="271"/>
      <c r="CB24" s="271"/>
      <c r="CC24" s="271"/>
      <c r="CD24" s="271"/>
      <c r="CE24" s="271"/>
      <c r="CF24" s="271"/>
      <c r="CG24" s="271"/>
      <c r="CH24" s="271"/>
      <c r="CI24" s="271"/>
      <c r="CJ24" s="271"/>
      <c r="CK24" s="271"/>
      <c r="CL24" s="271"/>
      <c r="CM24" s="271"/>
      <c r="CN24" s="271"/>
      <c r="CO24" s="271"/>
      <c r="CP24" s="271"/>
      <c r="CQ24" s="271"/>
      <c r="CR24" s="271"/>
      <c r="CS24" s="271"/>
      <c r="CT24" s="271"/>
      <c r="CU24" s="271"/>
      <c r="CV24" s="271"/>
      <c r="CW24" s="271"/>
      <c r="CX24" s="271"/>
      <c r="CY24" s="271"/>
      <c r="CZ24" s="271"/>
      <c r="DA24" s="271"/>
      <c r="DB24" s="271"/>
      <c r="DC24" s="271"/>
      <c r="DD24" s="271"/>
      <c r="DE24" s="271"/>
      <c r="DF24" s="271"/>
      <c r="DG24" s="271"/>
      <c r="DH24" s="271"/>
      <c r="DI24" s="271"/>
      <c r="DJ24" s="271"/>
      <c r="DK24" s="271"/>
      <c r="DL24" s="271"/>
      <c r="DM24" s="271"/>
      <c r="DN24" s="271"/>
      <c r="DO24" s="271"/>
      <c r="DP24" s="271"/>
      <c r="DQ24" s="271"/>
      <c r="DR24" s="271"/>
      <c r="DS24" s="271"/>
      <c r="DT24" s="271"/>
      <c r="DU24" s="271"/>
      <c r="DV24" s="271"/>
      <c r="DW24" s="271"/>
      <c r="DX24" s="271"/>
      <c r="DY24" s="271"/>
      <c r="DZ24" s="271"/>
      <c r="EA24" s="271"/>
      <c r="EB24" s="271"/>
      <c r="EC24" s="271"/>
      <c r="ED24" s="271"/>
      <c r="EE24" s="271"/>
      <c r="EF24" s="271"/>
      <c r="EG24" s="271"/>
      <c r="EH24" s="271"/>
      <c r="EI24" s="271"/>
      <c r="EJ24" s="271"/>
      <c r="EK24" s="271"/>
      <c r="EL24" s="271"/>
      <c r="EM24" s="271"/>
      <c r="EN24" s="271"/>
      <c r="EO24" s="271"/>
      <c r="EP24" s="271"/>
      <c r="EQ24" s="271"/>
    </row>
    <row r="25" spans="1:147" s="3" customFormat="1" x14ac:dyDescent="0.25">
      <c r="A25" s="103"/>
      <c r="B25" s="158"/>
      <c r="C25" s="313"/>
      <c r="D25" s="129"/>
      <c r="E25" s="104"/>
      <c r="F25" s="105"/>
      <c r="G25" s="105"/>
      <c r="H25" s="106"/>
      <c r="I25" s="106"/>
      <c r="J25" s="106"/>
      <c r="K25" s="106"/>
      <c r="L25" s="106"/>
      <c r="M25" s="105"/>
      <c r="N25" s="105"/>
      <c r="O25" s="105"/>
      <c r="P25" s="105"/>
      <c r="Q25" s="105"/>
      <c r="R25" s="105"/>
      <c r="S25" s="105"/>
      <c r="T25" s="105"/>
      <c r="U25" s="16"/>
      <c r="V25" s="14"/>
      <c r="W25" s="14"/>
      <c r="X25" s="14"/>
      <c r="Y25" s="14"/>
      <c r="Z25" s="14"/>
      <c r="AA25" s="14"/>
      <c r="AB25" s="14"/>
      <c r="AC25" s="16"/>
      <c r="AD25" s="14"/>
      <c r="AE25" s="143"/>
      <c r="AF25" s="143"/>
      <c r="AG25" s="143"/>
      <c r="AH25" s="143"/>
      <c r="AI25" s="143"/>
      <c r="AJ25" s="143"/>
      <c r="AK25" s="239"/>
      <c r="AL25" s="215"/>
      <c r="AM25" s="215"/>
      <c r="AN25" s="230"/>
      <c r="AO25" s="230"/>
      <c r="AP25" s="230"/>
      <c r="AQ25" s="230"/>
      <c r="AR25" s="230"/>
      <c r="AS25" s="230"/>
      <c r="AT25" s="230"/>
      <c r="AU25" s="246"/>
      <c r="AV25" s="235"/>
      <c r="AW25" s="235"/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1"/>
      <c r="BY25" s="271"/>
      <c r="BZ25" s="271"/>
      <c r="CA25" s="271"/>
      <c r="CB25" s="271"/>
      <c r="CC25" s="271"/>
      <c r="CD25" s="271"/>
      <c r="CE25" s="271"/>
      <c r="CF25" s="271"/>
      <c r="CG25" s="271"/>
      <c r="CH25" s="271"/>
      <c r="CI25" s="271"/>
      <c r="CJ25" s="271"/>
      <c r="CK25" s="271"/>
      <c r="CL25" s="271"/>
      <c r="CM25" s="271"/>
      <c r="CN25" s="271"/>
      <c r="CO25" s="271"/>
      <c r="CP25" s="271"/>
      <c r="CQ25" s="271"/>
      <c r="CR25" s="271"/>
      <c r="CS25" s="271"/>
      <c r="CT25" s="271"/>
      <c r="CU25" s="271"/>
      <c r="CV25" s="271"/>
      <c r="CW25" s="271"/>
      <c r="CX25" s="271"/>
      <c r="CY25" s="271"/>
      <c r="CZ25" s="271"/>
      <c r="DA25" s="271"/>
      <c r="DB25" s="271"/>
      <c r="DC25" s="271"/>
      <c r="DD25" s="271"/>
      <c r="DE25" s="271"/>
      <c r="DF25" s="271"/>
      <c r="DG25" s="271"/>
      <c r="DH25" s="271"/>
      <c r="DI25" s="271"/>
      <c r="DJ25" s="271"/>
      <c r="DK25" s="271"/>
      <c r="DL25" s="271"/>
      <c r="DM25" s="271"/>
      <c r="DN25" s="271"/>
      <c r="DO25" s="271"/>
      <c r="DP25" s="271"/>
      <c r="DQ25" s="271"/>
      <c r="DR25" s="271"/>
      <c r="DS25" s="271"/>
      <c r="DT25" s="271"/>
      <c r="DU25" s="271"/>
      <c r="DV25" s="271"/>
      <c r="DW25" s="271"/>
      <c r="DX25" s="271"/>
      <c r="DY25" s="271"/>
      <c r="DZ25" s="271"/>
      <c r="EA25" s="271"/>
      <c r="EB25" s="271"/>
      <c r="EC25" s="271"/>
      <c r="ED25" s="271"/>
      <c r="EE25" s="271"/>
      <c r="EF25" s="271"/>
      <c r="EG25" s="271"/>
      <c r="EH25" s="271"/>
      <c r="EI25" s="271"/>
      <c r="EJ25" s="271"/>
      <c r="EK25" s="271"/>
      <c r="EL25" s="271"/>
      <c r="EM25" s="271"/>
      <c r="EN25" s="271"/>
      <c r="EO25" s="271"/>
      <c r="EP25" s="271"/>
      <c r="EQ25" s="271"/>
    </row>
    <row r="26" spans="1:147" s="3" customFormat="1" ht="69" customHeight="1" x14ac:dyDescent="0.25">
      <c r="A26" s="310" t="s">
        <v>84</v>
      </c>
      <c r="B26" s="169"/>
      <c r="C26" s="313"/>
      <c r="D26" s="343" t="s">
        <v>36</v>
      </c>
      <c r="E26" s="345"/>
      <c r="F26" s="343" t="s">
        <v>19</v>
      </c>
      <c r="G26" s="343" t="s">
        <v>20</v>
      </c>
      <c r="H26" s="343" t="s">
        <v>7</v>
      </c>
      <c r="I26" s="343" t="s">
        <v>11</v>
      </c>
      <c r="J26" s="348">
        <v>40</v>
      </c>
      <c r="K26" s="348">
        <v>27</v>
      </c>
      <c r="L26" s="351">
        <f>3/52*100</f>
        <v>5.7692307692307692</v>
      </c>
      <c r="M26" s="101" t="s">
        <v>114</v>
      </c>
      <c r="N26" s="102" t="s">
        <v>48</v>
      </c>
      <c r="O26" s="102">
        <v>3</v>
      </c>
      <c r="P26" s="131">
        <f>O26/O27*100</f>
        <v>5.7692307692307692</v>
      </c>
      <c r="Q26" s="136" t="s">
        <v>22</v>
      </c>
      <c r="R26" s="136" t="s">
        <v>135</v>
      </c>
      <c r="S26" s="135" t="s">
        <v>133</v>
      </c>
      <c r="T26" s="102"/>
      <c r="U26" s="78">
        <v>6</v>
      </c>
      <c r="V26" s="23" t="s">
        <v>48</v>
      </c>
      <c r="W26" s="23">
        <v>15</v>
      </c>
      <c r="X26" s="141">
        <f>W26/W27*100</f>
        <v>28.846153846153843</v>
      </c>
      <c r="Y26" s="24" t="s">
        <v>170</v>
      </c>
      <c r="Z26" s="24"/>
      <c r="AA26" s="24" t="s">
        <v>171</v>
      </c>
      <c r="AB26" s="23" t="s">
        <v>100</v>
      </c>
      <c r="AC26" s="67">
        <v>19</v>
      </c>
      <c r="AD26" s="7" t="s">
        <v>48</v>
      </c>
      <c r="AE26" s="143">
        <v>7</v>
      </c>
      <c r="AF26" s="181">
        <f>AE26/AE27*100</f>
        <v>13.461538461538462</v>
      </c>
      <c r="AG26" s="72" t="s">
        <v>101</v>
      </c>
      <c r="AH26" s="72"/>
      <c r="AI26" s="72" t="s">
        <v>99</v>
      </c>
      <c r="AJ26" s="143" t="s">
        <v>101</v>
      </c>
      <c r="AK26" s="239" t="s">
        <v>101</v>
      </c>
      <c r="AL26" s="284" t="s">
        <v>19</v>
      </c>
      <c r="AM26" s="284" t="s">
        <v>20</v>
      </c>
      <c r="AN26" s="230" t="s">
        <v>48</v>
      </c>
      <c r="AO26" s="230">
        <v>7</v>
      </c>
      <c r="AP26" s="241">
        <f>AO26/AO27*100</f>
        <v>13.461538461538462</v>
      </c>
      <c r="AQ26" s="242" t="s">
        <v>101</v>
      </c>
      <c r="AR26" s="242"/>
      <c r="AS26" s="242" t="s">
        <v>99</v>
      </c>
      <c r="AT26" s="230" t="s">
        <v>101</v>
      </c>
      <c r="AU26" s="243" t="s">
        <v>99</v>
      </c>
      <c r="AV26" s="243" t="s">
        <v>99</v>
      </c>
      <c r="AW26" s="243" t="s">
        <v>99</v>
      </c>
      <c r="AX26" s="271"/>
      <c r="AY26" s="271"/>
      <c r="AZ26" s="271"/>
      <c r="BA26" s="271"/>
      <c r="BB26" s="271"/>
      <c r="BC26" s="271"/>
      <c r="BD26" s="271"/>
      <c r="BE26" s="271"/>
      <c r="BF26" s="271"/>
      <c r="BG26" s="271"/>
      <c r="BH26" s="271"/>
      <c r="BI26" s="271"/>
      <c r="BJ26" s="271"/>
      <c r="BK26" s="271"/>
      <c r="BL26" s="271"/>
      <c r="BM26" s="271"/>
      <c r="BN26" s="271"/>
      <c r="BO26" s="271"/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271"/>
      <c r="CL26" s="271"/>
      <c r="CM26" s="271"/>
      <c r="CN26" s="271"/>
      <c r="CO26" s="271"/>
      <c r="CP26" s="271"/>
      <c r="CQ26" s="271"/>
      <c r="CR26" s="271"/>
      <c r="CS26" s="271"/>
      <c r="CT26" s="271"/>
      <c r="CU26" s="271"/>
      <c r="CV26" s="271"/>
      <c r="CW26" s="271"/>
      <c r="CX26" s="271"/>
      <c r="CY26" s="271"/>
      <c r="CZ26" s="271"/>
      <c r="DA26" s="271"/>
      <c r="DB26" s="271"/>
      <c r="DC26" s="271"/>
      <c r="DD26" s="271"/>
      <c r="DE26" s="271"/>
      <c r="DF26" s="271"/>
      <c r="DG26" s="271"/>
      <c r="DH26" s="271"/>
      <c r="DI26" s="271"/>
      <c r="DJ26" s="271"/>
      <c r="DK26" s="271"/>
      <c r="DL26" s="271"/>
      <c r="DM26" s="271"/>
      <c r="DN26" s="271"/>
      <c r="DO26" s="271"/>
      <c r="DP26" s="271"/>
      <c r="DQ26" s="271"/>
      <c r="DR26" s="271"/>
      <c r="DS26" s="271"/>
      <c r="DT26" s="271"/>
      <c r="DU26" s="271"/>
      <c r="DV26" s="271"/>
      <c r="DW26" s="271"/>
      <c r="DX26" s="271"/>
      <c r="DY26" s="271"/>
      <c r="DZ26" s="271"/>
      <c r="EA26" s="271"/>
      <c r="EB26" s="271"/>
      <c r="EC26" s="271"/>
      <c r="ED26" s="271"/>
      <c r="EE26" s="271"/>
      <c r="EF26" s="271"/>
      <c r="EG26" s="271"/>
      <c r="EH26" s="271"/>
      <c r="EI26" s="271"/>
      <c r="EJ26" s="271"/>
      <c r="EK26" s="271"/>
      <c r="EL26" s="271"/>
      <c r="EM26" s="271"/>
      <c r="EN26" s="271"/>
      <c r="EO26" s="271"/>
      <c r="EP26" s="271"/>
      <c r="EQ26" s="271"/>
    </row>
    <row r="27" spans="1:147" s="3" customFormat="1" ht="60" x14ac:dyDescent="0.25">
      <c r="A27" s="311"/>
      <c r="B27" s="169"/>
      <c r="C27" s="313"/>
      <c r="D27" s="344"/>
      <c r="E27" s="346"/>
      <c r="F27" s="347"/>
      <c r="G27" s="347"/>
      <c r="H27" s="347"/>
      <c r="I27" s="347"/>
      <c r="J27" s="349"/>
      <c r="K27" s="349"/>
      <c r="L27" s="352"/>
      <c r="M27" s="130" t="s">
        <v>115</v>
      </c>
      <c r="N27" s="102" t="s">
        <v>169</v>
      </c>
      <c r="O27" s="102">
        <v>52</v>
      </c>
      <c r="P27" s="102"/>
      <c r="Q27" s="102"/>
      <c r="R27" s="102"/>
      <c r="S27" s="102"/>
      <c r="T27" s="102"/>
      <c r="U27" s="78"/>
      <c r="V27" s="23" t="s">
        <v>169</v>
      </c>
      <c r="W27" s="23">
        <v>52</v>
      </c>
      <c r="X27" s="23"/>
      <c r="Y27" s="23"/>
      <c r="Z27" s="23"/>
      <c r="AA27" s="23"/>
      <c r="AB27" s="23"/>
      <c r="AC27" s="67"/>
      <c r="AD27" s="7" t="s">
        <v>49</v>
      </c>
      <c r="AE27" s="143">
        <v>52</v>
      </c>
      <c r="AF27" s="143"/>
      <c r="AG27" s="143"/>
      <c r="AH27" s="143"/>
      <c r="AI27" s="143"/>
      <c r="AJ27" s="143"/>
      <c r="AK27" s="239"/>
      <c r="AL27" s="285"/>
      <c r="AM27" s="285"/>
      <c r="AN27" s="230" t="s">
        <v>49</v>
      </c>
      <c r="AO27" s="230">
        <v>52</v>
      </c>
      <c r="AP27" s="230"/>
      <c r="AQ27" s="230"/>
      <c r="AR27" s="230"/>
      <c r="AS27" s="230"/>
      <c r="AT27" s="230"/>
      <c r="AU27" s="243"/>
      <c r="AV27" s="235"/>
      <c r="AW27" s="235"/>
      <c r="AX27" s="271"/>
      <c r="AY27" s="271"/>
      <c r="AZ27" s="271"/>
      <c r="BA27" s="271"/>
      <c r="BB27" s="271"/>
      <c r="BC27" s="271"/>
      <c r="BD27" s="271"/>
      <c r="BE27" s="271"/>
      <c r="BF27" s="271"/>
      <c r="BG27" s="271"/>
      <c r="BH27" s="271"/>
      <c r="BI27" s="271"/>
      <c r="BJ27" s="271"/>
      <c r="BK27" s="271"/>
      <c r="BL27" s="271"/>
      <c r="BM27" s="271"/>
      <c r="BN27" s="271"/>
      <c r="BO27" s="271"/>
      <c r="BP27" s="271"/>
      <c r="BQ27" s="271"/>
      <c r="BR27" s="271"/>
      <c r="BS27" s="271"/>
      <c r="BT27" s="271"/>
      <c r="BU27" s="271"/>
      <c r="BV27" s="271"/>
      <c r="BW27" s="271"/>
      <c r="BX27" s="271"/>
      <c r="BY27" s="271"/>
      <c r="BZ27" s="271"/>
      <c r="CA27" s="271"/>
      <c r="CB27" s="271"/>
      <c r="CC27" s="271"/>
      <c r="CD27" s="271"/>
      <c r="CE27" s="271"/>
      <c r="CF27" s="271"/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1"/>
      <c r="CS27" s="271"/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1"/>
      <c r="DF27" s="271"/>
      <c r="DG27" s="271"/>
      <c r="DH27" s="271"/>
      <c r="DI27" s="271"/>
      <c r="DJ27" s="271"/>
      <c r="DK27" s="271"/>
      <c r="DL27" s="271"/>
      <c r="DM27" s="271"/>
      <c r="DN27" s="271"/>
      <c r="DO27" s="271"/>
      <c r="DP27" s="271"/>
      <c r="DQ27" s="271"/>
      <c r="DR27" s="271"/>
      <c r="DS27" s="271"/>
      <c r="DT27" s="271"/>
      <c r="DU27" s="271"/>
      <c r="DV27" s="271"/>
      <c r="DW27" s="271"/>
      <c r="DX27" s="271"/>
      <c r="DY27" s="271"/>
      <c r="DZ27" s="271"/>
      <c r="EA27" s="271"/>
      <c r="EB27" s="271"/>
      <c r="EC27" s="271"/>
      <c r="ED27" s="271"/>
      <c r="EE27" s="271"/>
      <c r="EF27" s="271"/>
      <c r="EG27" s="271"/>
      <c r="EH27" s="271"/>
      <c r="EI27" s="271"/>
      <c r="EJ27" s="271"/>
      <c r="EK27" s="271"/>
      <c r="EL27" s="271"/>
      <c r="EM27" s="271"/>
      <c r="EN27" s="271"/>
      <c r="EO27" s="271"/>
      <c r="EP27" s="271"/>
      <c r="EQ27" s="271"/>
    </row>
    <row r="28" spans="1:147" s="3" customFormat="1" ht="120" x14ac:dyDescent="0.25">
      <c r="A28" s="172" t="s">
        <v>85</v>
      </c>
      <c r="B28" s="173"/>
      <c r="C28" s="313"/>
      <c r="D28" s="344"/>
      <c r="E28" s="343" t="s">
        <v>39</v>
      </c>
      <c r="F28" s="343" t="s">
        <v>29</v>
      </c>
      <c r="G28" s="343" t="s">
        <v>22</v>
      </c>
      <c r="H28" s="343" t="s">
        <v>23</v>
      </c>
      <c r="I28" s="353" t="s">
        <v>11</v>
      </c>
      <c r="J28" s="348">
        <v>16</v>
      </c>
      <c r="K28" s="348">
        <v>15</v>
      </c>
      <c r="L28" s="329">
        <v>3</v>
      </c>
      <c r="M28" s="101" t="s">
        <v>144</v>
      </c>
      <c r="N28" s="102" t="s">
        <v>29</v>
      </c>
      <c r="O28" s="102">
        <v>3</v>
      </c>
      <c r="P28" s="102">
        <f>O28</f>
        <v>3</v>
      </c>
      <c r="Q28" s="101"/>
      <c r="R28" s="136" t="s">
        <v>135</v>
      </c>
      <c r="S28" s="135" t="s">
        <v>133</v>
      </c>
      <c r="T28" s="102"/>
      <c r="U28" s="78">
        <v>10</v>
      </c>
      <c r="V28" s="23" t="s">
        <v>29</v>
      </c>
      <c r="W28" s="23">
        <v>15</v>
      </c>
      <c r="X28" s="23">
        <f>W28</f>
        <v>15</v>
      </c>
      <c r="Y28" s="24" t="s">
        <v>170</v>
      </c>
      <c r="Z28" s="24"/>
      <c r="AA28" s="24" t="s">
        <v>171</v>
      </c>
      <c r="AB28" s="23" t="s">
        <v>100</v>
      </c>
      <c r="AC28" s="67">
        <v>10</v>
      </c>
      <c r="AD28" s="7" t="s">
        <v>29</v>
      </c>
      <c r="AE28" s="143">
        <v>7</v>
      </c>
      <c r="AF28" s="143">
        <f>AE28</f>
        <v>7</v>
      </c>
      <c r="AG28" s="72" t="s">
        <v>101</v>
      </c>
      <c r="AH28" s="72"/>
      <c r="AI28" s="72" t="s">
        <v>99</v>
      </c>
      <c r="AJ28" s="143" t="s">
        <v>101</v>
      </c>
      <c r="AK28" s="239" t="s">
        <v>101</v>
      </c>
      <c r="AL28" s="278" t="s">
        <v>29</v>
      </c>
      <c r="AM28" s="278" t="s">
        <v>22</v>
      </c>
      <c r="AN28" s="230" t="s">
        <v>29</v>
      </c>
      <c r="AO28" s="230">
        <v>7</v>
      </c>
      <c r="AP28" s="230">
        <f>AO28</f>
        <v>7</v>
      </c>
      <c r="AQ28" s="242" t="s">
        <v>101</v>
      </c>
      <c r="AR28" s="242"/>
      <c r="AS28" s="242" t="s">
        <v>99</v>
      </c>
      <c r="AT28" s="230" t="s">
        <v>101</v>
      </c>
      <c r="AU28" s="243" t="s">
        <v>99</v>
      </c>
      <c r="AV28" s="243" t="s">
        <v>99</v>
      </c>
      <c r="AW28" s="243" t="s">
        <v>99</v>
      </c>
      <c r="AX28" s="271"/>
      <c r="AY28" s="271"/>
      <c r="AZ28" s="271"/>
      <c r="BA28" s="271"/>
      <c r="BB28" s="271"/>
      <c r="BC28" s="271"/>
      <c r="BD28" s="271"/>
      <c r="BE28" s="271"/>
      <c r="BF28" s="271"/>
      <c r="BG28" s="271"/>
      <c r="BH28" s="271"/>
      <c r="BI28" s="271"/>
      <c r="BJ28" s="271"/>
      <c r="BK28" s="271"/>
      <c r="BL28" s="271"/>
      <c r="BM28" s="271"/>
      <c r="BN28" s="271"/>
      <c r="BO28" s="271"/>
      <c r="BP28" s="271"/>
      <c r="BQ28" s="271"/>
      <c r="BR28" s="271"/>
      <c r="BS28" s="271"/>
      <c r="BT28" s="271"/>
      <c r="BU28" s="271"/>
      <c r="BV28" s="271"/>
      <c r="BW28" s="271"/>
      <c r="BX28" s="271"/>
      <c r="BY28" s="271"/>
      <c r="BZ28" s="271"/>
      <c r="CA28" s="271"/>
      <c r="CB28" s="271"/>
      <c r="CC28" s="271"/>
      <c r="CD28" s="271"/>
      <c r="CE28" s="271"/>
      <c r="CF28" s="271"/>
      <c r="CG28" s="271"/>
      <c r="CH28" s="271"/>
      <c r="CI28" s="271"/>
      <c r="CJ28" s="271"/>
      <c r="CK28" s="271"/>
      <c r="CL28" s="271"/>
      <c r="CM28" s="271"/>
      <c r="CN28" s="271"/>
      <c r="CO28" s="271"/>
      <c r="CP28" s="271"/>
      <c r="CQ28" s="271"/>
      <c r="CR28" s="271"/>
      <c r="CS28" s="271"/>
      <c r="CT28" s="271"/>
      <c r="CU28" s="271"/>
      <c r="CV28" s="271"/>
      <c r="CW28" s="271"/>
      <c r="CX28" s="271"/>
      <c r="CY28" s="271"/>
      <c r="CZ28" s="271"/>
      <c r="DA28" s="271"/>
      <c r="DB28" s="271"/>
      <c r="DC28" s="271"/>
      <c r="DD28" s="271"/>
      <c r="DE28" s="271"/>
      <c r="DF28" s="271"/>
      <c r="DG28" s="271"/>
      <c r="DH28" s="271"/>
      <c r="DI28" s="271"/>
      <c r="DJ28" s="271"/>
      <c r="DK28" s="271"/>
      <c r="DL28" s="271"/>
      <c r="DM28" s="271"/>
      <c r="DN28" s="271"/>
      <c r="DO28" s="271"/>
      <c r="DP28" s="271"/>
      <c r="DQ28" s="271"/>
      <c r="DR28" s="271"/>
      <c r="DS28" s="271"/>
      <c r="DT28" s="271"/>
      <c r="DU28" s="271"/>
      <c r="DV28" s="271"/>
      <c r="DW28" s="271"/>
      <c r="DX28" s="271"/>
      <c r="DY28" s="271"/>
      <c r="DZ28" s="271"/>
      <c r="EA28" s="271"/>
      <c r="EB28" s="271"/>
      <c r="EC28" s="271"/>
      <c r="ED28" s="271"/>
      <c r="EE28" s="271"/>
      <c r="EF28" s="271"/>
      <c r="EG28" s="271"/>
      <c r="EH28" s="271"/>
      <c r="EI28" s="271"/>
      <c r="EJ28" s="271"/>
      <c r="EK28" s="271"/>
      <c r="EL28" s="271"/>
      <c r="EM28" s="271"/>
      <c r="EN28" s="271"/>
      <c r="EO28" s="271"/>
      <c r="EP28" s="271"/>
      <c r="EQ28" s="271"/>
    </row>
    <row r="29" spans="1:147" s="219" customFormat="1" ht="60" x14ac:dyDescent="0.25">
      <c r="A29" s="214"/>
      <c r="B29" s="214"/>
      <c r="C29" s="313"/>
      <c r="D29" s="344"/>
      <c r="E29" s="344"/>
      <c r="F29" s="344"/>
      <c r="G29" s="344"/>
      <c r="H29" s="344"/>
      <c r="I29" s="354"/>
      <c r="J29" s="355"/>
      <c r="K29" s="355"/>
      <c r="L29" s="356"/>
      <c r="M29" s="251" t="s">
        <v>143</v>
      </c>
      <c r="N29" s="252"/>
      <c r="O29" s="252"/>
      <c r="P29" s="252"/>
      <c r="Q29" s="251"/>
      <c r="R29" s="253"/>
      <c r="S29" s="254"/>
      <c r="T29" s="255"/>
      <c r="U29" s="256"/>
      <c r="V29" s="257"/>
      <c r="W29" s="257"/>
      <c r="X29" s="257"/>
      <c r="Y29" s="258"/>
      <c r="Z29" s="258"/>
      <c r="AA29" s="258"/>
      <c r="AB29" s="257"/>
      <c r="AC29" s="256"/>
      <c r="AD29" s="257"/>
      <c r="AE29" s="257"/>
      <c r="AF29" s="257"/>
      <c r="AG29" s="258"/>
      <c r="AH29" s="258"/>
      <c r="AI29" s="258"/>
      <c r="AJ29" s="257"/>
      <c r="AK29" s="279" t="s">
        <v>143</v>
      </c>
      <c r="AL29" s="280"/>
      <c r="AM29" s="281"/>
      <c r="AN29" s="260"/>
      <c r="AO29" s="260"/>
      <c r="AP29" s="260"/>
      <c r="AQ29" s="261"/>
      <c r="AR29" s="261"/>
      <c r="AS29" s="261"/>
      <c r="AT29" s="260"/>
      <c r="AU29" s="262"/>
      <c r="AV29" s="263"/>
      <c r="AW29" s="263"/>
      <c r="AX29" s="271"/>
      <c r="AY29" s="271"/>
      <c r="AZ29" s="271"/>
      <c r="BA29" s="271"/>
      <c r="BB29" s="271"/>
      <c r="BC29" s="271"/>
      <c r="BD29" s="271"/>
      <c r="BE29" s="271"/>
      <c r="BF29" s="271"/>
      <c r="BG29" s="271"/>
      <c r="BH29" s="271"/>
      <c r="BI29" s="271"/>
      <c r="BJ29" s="271"/>
      <c r="BK29" s="271"/>
      <c r="BL29" s="271"/>
      <c r="BM29" s="271"/>
      <c r="BN29" s="271"/>
      <c r="BO29" s="271"/>
      <c r="BP29" s="271"/>
      <c r="BQ29" s="271"/>
      <c r="BR29" s="271"/>
      <c r="BS29" s="271"/>
      <c r="BT29" s="271"/>
      <c r="BU29" s="271"/>
      <c r="BV29" s="271"/>
      <c r="BW29" s="271"/>
      <c r="BX29" s="271"/>
      <c r="BY29" s="271"/>
      <c r="BZ29" s="271"/>
      <c r="CA29" s="271"/>
      <c r="CB29" s="271"/>
      <c r="CC29" s="271"/>
      <c r="CD29" s="271"/>
      <c r="CE29" s="271"/>
      <c r="CF29" s="271"/>
      <c r="CG29" s="271"/>
      <c r="CH29" s="271"/>
      <c r="CI29" s="271"/>
      <c r="CJ29" s="271"/>
      <c r="CK29" s="271"/>
      <c r="CL29" s="271"/>
      <c r="CM29" s="271"/>
      <c r="CN29" s="271"/>
      <c r="CO29" s="271"/>
      <c r="CP29" s="271"/>
      <c r="CQ29" s="271"/>
      <c r="CR29" s="271"/>
      <c r="CS29" s="271"/>
      <c r="CT29" s="271"/>
      <c r="CU29" s="271"/>
      <c r="CV29" s="271"/>
      <c r="CW29" s="271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</row>
    <row r="30" spans="1:147" s="219" customFormat="1" ht="60" x14ac:dyDescent="0.25">
      <c r="A30" s="214"/>
      <c r="B30" s="214"/>
      <c r="C30" s="313"/>
      <c r="D30" s="344"/>
      <c r="E30" s="344"/>
      <c r="F30" s="344"/>
      <c r="G30" s="344"/>
      <c r="H30" s="344"/>
      <c r="I30" s="354"/>
      <c r="J30" s="355"/>
      <c r="K30" s="355"/>
      <c r="L30" s="356"/>
      <c r="M30" s="251" t="s">
        <v>145</v>
      </c>
      <c r="N30" s="252" t="s">
        <v>155</v>
      </c>
      <c r="O30" s="252" t="s">
        <v>156</v>
      </c>
      <c r="P30" s="252"/>
      <c r="Q30" s="251"/>
      <c r="R30" s="251"/>
      <c r="S30" s="251"/>
      <c r="T30" s="252" t="s">
        <v>154</v>
      </c>
      <c r="U30" s="256" t="s">
        <v>22</v>
      </c>
      <c r="V30" s="257"/>
      <c r="W30" s="257"/>
      <c r="X30" s="257"/>
      <c r="Y30" s="258"/>
      <c r="Z30" s="258"/>
      <c r="AA30" s="258"/>
      <c r="AB30" s="257"/>
      <c r="AC30" s="256"/>
      <c r="AD30" s="257"/>
      <c r="AE30" s="257"/>
      <c r="AF30" s="257"/>
      <c r="AG30" s="258"/>
      <c r="AH30" s="258"/>
      <c r="AI30" s="258"/>
      <c r="AJ30" s="257"/>
      <c r="AK30" s="259"/>
      <c r="AL30" s="254"/>
      <c r="AM30" s="254"/>
      <c r="AN30" s="260"/>
      <c r="AO30" s="260"/>
      <c r="AP30" s="260"/>
      <c r="AQ30" s="261"/>
      <c r="AR30" s="261"/>
      <c r="AS30" s="261"/>
      <c r="AT30" s="260"/>
      <c r="AU30" s="262"/>
      <c r="AV30" s="263"/>
      <c r="AW30" s="263"/>
      <c r="AX30" s="271"/>
      <c r="AY30" s="271"/>
      <c r="AZ30" s="271"/>
      <c r="BA30" s="271"/>
      <c r="BB30" s="271"/>
      <c r="BC30" s="271"/>
      <c r="BD30" s="271"/>
      <c r="BE30" s="271"/>
      <c r="BF30" s="271"/>
      <c r="BG30" s="271"/>
      <c r="BH30" s="271"/>
      <c r="BI30" s="271"/>
      <c r="BJ30" s="271"/>
      <c r="BK30" s="271"/>
      <c r="BL30" s="271"/>
      <c r="BM30" s="271"/>
      <c r="BN30" s="271"/>
      <c r="BO30" s="271"/>
      <c r="BP30" s="271"/>
      <c r="BQ30" s="271"/>
      <c r="BR30" s="271"/>
      <c r="BS30" s="271"/>
      <c r="BT30" s="271"/>
      <c r="BU30" s="271"/>
      <c r="BV30" s="271"/>
      <c r="BW30" s="271"/>
      <c r="BX30" s="271"/>
      <c r="BY30" s="271"/>
      <c r="BZ30" s="271"/>
      <c r="CA30" s="271"/>
      <c r="CB30" s="271"/>
      <c r="CC30" s="271"/>
      <c r="CD30" s="271"/>
      <c r="CE30" s="271"/>
      <c r="CF30" s="271"/>
      <c r="CG30" s="271"/>
      <c r="CH30" s="271"/>
      <c r="CI30" s="271"/>
      <c r="CJ30" s="271"/>
      <c r="CK30" s="271"/>
      <c r="CL30" s="271"/>
      <c r="CM30" s="271"/>
      <c r="CN30" s="271"/>
      <c r="CO30" s="271"/>
      <c r="CP30" s="271"/>
      <c r="CQ30" s="271"/>
      <c r="CR30" s="271"/>
      <c r="CS30" s="271"/>
      <c r="CT30" s="271"/>
      <c r="CU30" s="271"/>
      <c r="CV30" s="271"/>
      <c r="CW30" s="271"/>
      <c r="CX30" s="271"/>
      <c r="CY30" s="271"/>
      <c r="CZ30" s="271"/>
      <c r="DA30" s="271"/>
      <c r="DB30" s="271"/>
      <c r="DC30" s="271"/>
      <c r="DD30" s="271"/>
      <c r="DE30" s="271"/>
      <c r="DF30" s="271"/>
      <c r="DG30" s="271"/>
      <c r="DH30" s="271"/>
      <c r="DI30" s="271"/>
      <c r="DJ30" s="271"/>
      <c r="DK30" s="271"/>
      <c r="DL30" s="271"/>
      <c r="DM30" s="271"/>
      <c r="DN30" s="271"/>
      <c r="DO30" s="271"/>
      <c r="DP30" s="271"/>
      <c r="DQ30" s="271"/>
      <c r="DR30" s="271"/>
      <c r="DS30" s="271"/>
      <c r="DT30" s="271"/>
      <c r="DU30" s="271"/>
      <c r="DV30" s="271"/>
      <c r="DW30" s="271"/>
      <c r="DX30" s="271"/>
      <c r="DY30" s="271"/>
      <c r="DZ30" s="271"/>
      <c r="EA30" s="271"/>
      <c r="EB30" s="271"/>
      <c r="EC30" s="271"/>
      <c r="ED30" s="271"/>
      <c r="EE30" s="271"/>
      <c r="EF30" s="271"/>
      <c r="EG30" s="271"/>
      <c r="EH30" s="271"/>
      <c r="EI30" s="271"/>
      <c r="EJ30" s="271"/>
      <c r="EK30" s="271"/>
      <c r="EL30" s="271"/>
      <c r="EM30" s="271"/>
      <c r="EN30" s="271"/>
      <c r="EO30" s="271"/>
      <c r="EP30" s="271"/>
      <c r="EQ30" s="271"/>
    </row>
    <row r="31" spans="1:147" s="219" customFormat="1" ht="53.1" customHeight="1" x14ac:dyDescent="0.25">
      <c r="A31" s="214"/>
      <c r="B31" s="214"/>
      <c r="C31" s="313"/>
      <c r="D31" s="344"/>
      <c r="E31" s="344"/>
      <c r="F31" s="344"/>
      <c r="G31" s="344"/>
      <c r="H31" s="344"/>
      <c r="I31" s="354"/>
      <c r="J31" s="355"/>
      <c r="K31" s="355"/>
      <c r="L31" s="356"/>
      <c r="M31" s="251" t="s">
        <v>146</v>
      </c>
      <c r="N31" s="252" t="s">
        <v>153</v>
      </c>
      <c r="O31" s="252" t="s">
        <v>206</v>
      </c>
      <c r="P31" s="252">
        <v>0</v>
      </c>
      <c r="Q31" s="251"/>
      <c r="R31" s="251"/>
      <c r="S31" s="254" t="s">
        <v>158</v>
      </c>
      <c r="T31" s="252" t="s">
        <v>150</v>
      </c>
      <c r="U31" s="256" t="s">
        <v>159</v>
      </c>
      <c r="V31" s="257" t="s">
        <v>160</v>
      </c>
      <c r="W31" s="257" t="s">
        <v>159</v>
      </c>
      <c r="X31" s="257">
        <v>5</v>
      </c>
      <c r="Y31" s="258"/>
      <c r="Z31" s="258"/>
      <c r="AA31" s="258" t="s">
        <v>161</v>
      </c>
      <c r="AB31" s="257"/>
      <c r="AC31" s="256" t="s">
        <v>189</v>
      </c>
      <c r="AD31" s="257" t="s">
        <v>190</v>
      </c>
      <c r="AE31" s="257">
        <v>1</v>
      </c>
      <c r="AF31" s="257">
        <v>1</v>
      </c>
      <c r="AG31" s="258"/>
      <c r="AH31" s="258" t="s">
        <v>192</v>
      </c>
      <c r="AI31" s="258"/>
      <c r="AJ31" s="257"/>
      <c r="AK31" s="259" t="s">
        <v>191</v>
      </c>
      <c r="AL31" s="260" t="s">
        <v>1145</v>
      </c>
      <c r="AM31" s="254" t="s">
        <v>1148</v>
      </c>
      <c r="AN31" s="260" t="s">
        <v>193</v>
      </c>
      <c r="AO31" s="260" t="s">
        <v>191</v>
      </c>
      <c r="AP31" s="260">
        <v>1</v>
      </c>
      <c r="AQ31" s="261"/>
      <c r="AR31" s="261"/>
      <c r="AS31" s="261" t="s">
        <v>194</v>
      </c>
      <c r="AT31" s="261"/>
      <c r="AU31" s="264">
        <f>P31+X31+AF31+AP31</f>
        <v>7</v>
      </c>
      <c r="AV31" s="263">
        <v>7</v>
      </c>
      <c r="AW31" s="259" t="s">
        <v>195</v>
      </c>
      <c r="AX31" s="271"/>
      <c r="AY31" s="271"/>
      <c r="AZ31" s="271"/>
      <c r="BA31" s="271"/>
      <c r="BB31" s="271"/>
      <c r="BC31" s="271"/>
      <c r="BD31" s="271"/>
      <c r="BE31" s="271"/>
      <c r="BF31" s="271"/>
      <c r="BG31" s="271"/>
      <c r="BH31" s="271"/>
      <c r="BI31" s="271"/>
      <c r="BJ31" s="271"/>
      <c r="BK31" s="271"/>
      <c r="BL31" s="271"/>
      <c r="BM31" s="271"/>
      <c r="BN31" s="271"/>
      <c r="BO31" s="271"/>
      <c r="BP31" s="271"/>
      <c r="BQ31" s="271"/>
      <c r="BR31" s="271"/>
      <c r="BS31" s="271"/>
      <c r="BT31" s="271"/>
      <c r="BU31" s="271"/>
      <c r="BV31" s="271"/>
      <c r="BW31" s="271"/>
      <c r="BX31" s="271"/>
      <c r="BY31" s="271"/>
      <c r="BZ31" s="271"/>
      <c r="CA31" s="271"/>
      <c r="CB31" s="271"/>
      <c r="CC31" s="271"/>
      <c r="CD31" s="271"/>
      <c r="CE31" s="271"/>
      <c r="CF31" s="271"/>
      <c r="CG31" s="271"/>
      <c r="CH31" s="271"/>
      <c r="CI31" s="271"/>
      <c r="CJ31" s="271"/>
      <c r="CK31" s="271"/>
      <c r="CL31" s="271"/>
      <c r="CM31" s="271"/>
      <c r="CN31" s="271"/>
      <c r="CO31" s="271"/>
      <c r="CP31" s="271"/>
      <c r="CQ31" s="271"/>
      <c r="CR31" s="271"/>
      <c r="CS31" s="271"/>
      <c r="CT31" s="271"/>
      <c r="CU31" s="271"/>
      <c r="CV31" s="271"/>
      <c r="CW31" s="271"/>
      <c r="CX31" s="271"/>
      <c r="CY31" s="271"/>
      <c r="CZ31" s="271"/>
      <c r="DA31" s="271"/>
      <c r="DB31" s="271"/>
      <c r="DC31" s="271"/>
      <c r="DD31" s="271"/>
      <c r="DE31" s="271"/>
      <c r="DF31" s="271"/>
      <c r="DG31" s="271"/>
      <c r="DH31" s="271"/>
      <c r="DI31" s="271"/>
      <c r="DJ31" s="271"/>
      <c r="DK31" s="271"/>
      <c r="DL31" s="271"/>
      <c r="DM31" s="271"/>
      <c r="DN31" s="271"/>
      <c r="DO31" s="271"/>
      <c r="DP31" s="271"/>
      <c r="DQ31" s="271"/>
      <c r="DR31" s="271"/>
      <c r="DS31" s="271"/>
      <c r="DT31" s="271"/>
      <c r="DU31" s="271"/>
      <c r="DV31" s="271"/>
      <c r="DW31" s="271"/>
      <c r="DX31" s="271"/>
      <c r="DY31" s="271"/>
      <c r="DZ31" s="271"/>
      <c r="EA31" s="271"/>
      <c r="EB31" s="271"/>
      <c r="EC31" s="271"/>
      <c r="ED31" s="271"/>
      <c r="EE31" s="271"/>
      <c r="EF31" s="271"/>
      <c r="EG31" s="271"/>
      <c r="EH31" s="271"/>
      <c r="EI31" s="271"/>
      <c r="EJ31" s="271"/>
      <c r="EK31" s="271"/>
      <c r="EL31" s="271"/>
      <c r="EM31" s="271"/>
      <c r="EN31" s="271"/>
      <c r="EO31" s="271"/>
      <c r="EP31" s="271"/>
      <c r="EQ31" s="271"/>
    </row>
    <row r="32" spans="1:147" s="219" customFormat="1" ht="73.5" customHeight="1" x14ac:dyDescent="0.25">
      <c r="A32" s="214"/>
      <c r="B32" s="214"/>
      <c r="C32" s="313"/>
      <c r="D32" s="344"/>
      <c r="E32" s="344"/>
      <c r="F32" s="344"/>
      <c r="G32" s="344"/>
      <c r="H32" s="344"/>
      <c r="I32" s="354"/>
      <c r="J32" s="355"/>
      <c r="K32" s="355"/>
      <c r="L32" s="356"/>
      <c r="M32" s="251" t="s">
        <v>147</v>
      </c>
      <c r="N32" s="252" t="s">
        <v>152</v>
      </c>
      <c r="O32" s="252"/>
      <c r="P32" s="252"/>
      <c r="Q32" s="251"/>
      <c r="R32" s="251"/>
      <c r="S32" s="254" t="s">
        <v>158</v>
      </c>
      <c r="T32" s="252" t="s">
        <v>149</v>
      </c>
      <c r="U32" s="256">
        <v>3200</v>
      </c>
      <c r="V32" s="257" t="s">
        <v>152</v>
      </c>
      <c r="W32" s="257"/>
      <c r="X32" s="257"/>
      <c r="Y32" s="258"/>
      <c r="Z32" s="258" t="s">
        <v>162</v>
      </c>
      <c r="AA32" s="258" t="s">
        <v>163</v>
      </c>
      <c r="AB32" s="257"/>
      <c r="AC32" s="256"/>
      <c r="AD32" s="257"/>
      <c r="AE32" s="257"/>
      <c r="AF32" s="257"/>
      <c r="AG32" s="258"/>
      <c r="AH32" s="258"/>
      <c r="AI32" s="258"/>
      <c r="AJ32" s="257"/>
      <c r="AK32" s="259"/>
      <c r="AL32" s="277" t="s">
        <v>152</v>
      </c>
      <c r="AM32" s="254" t="s">
        <v>1149</v>
      </c>
      <c r="AN32" s="277" t="s">
        <v>1146</v>
      </c>
      <c r="AO32" s="260"/>
      <c r="AP32" s="260"/>
      <c r="AQ32" s="261"/>
      <c r="AR32" s="261"/>
      <c r="AS32" s="261"/>
      <c r="AT32" s="260"/>
      <c r="AU32" s="265" t="s">
        <v>99</v>
      </c>
      <c r="AV32" s="265" t="s">
        <v>99</v>
      </c>
      <c r="AW32" s="265" t="s">
        <v>99</v>
      </c>
      <c r="AX32" s="271"/>
      <c r="AY32" s="271"/>
      <c r="AZ32" s="271"/>
      <c r="BA32" s="271"/>
      <c r="BB32" s="271"/>
      <c r="BC32" s="271"/>
      <c r="BD32" s="271"/>
      <c r="BE32" s="271"/>
      <c r="BF32" s="271"/>
      <c r="BG32" s="271"/>
      <c r="BH32" s="271"/>
      <c r="BI32" s="271"/>
      <c r="BJ32" s="271"/>
      <c r="BK32" s="271"/>
      <c r="BL32" s="271"/>
      <c r="BM32" s="271"/>
      <c r="BN32" s="271"/>
      <c r="BO32" s="271"/>
      <c r="BP32" s="271"/>
      <c r="BQ32" s="271"/>
      <c r="BR32" s="271"/>
      <c r="BS32" s="271"/>
      <c r="BT32" s="271"/>
      <c r="BU32" s="271"/>
      <c r="BV32" s="271"/>
      <c r="BW32" s="271"/>
      <c r="BX32" s="271"/>
      <c r="BY32" s="271"/>
      <c r="BZ32" s="271"/>
      <c r="CA32" s="271"/>
      <c r="CB32" s="271"/>
      <c r="CC32" s="271"/>
      <c r="CD32" s="271"/>
      <c r="CE32" s="271"/>
      <c r="CF32" s="271"/>
      <c r="CG32" s="271"/>
      <c r="CH32" s="271"/>
      <c r="CI32" s="271"/>
      <c r="CJ32" s="271"/>
      <c r="CK32" s="271"/>
      <c r="CL32" s="271"/>
      <c r="CM32" s="271"/>
      <c r="CN32" s="271"/>
      <c r="CO32" s="271"/>
      <c r="CP32" s="271"/>
      <c r="CQ32" s="271"/>
      <c r="CR32" s="271"/>
      <c r="CS32" s="271"/>
      <c r="CT32" s="271"/>
      <c r="CU32" s="271"/>
      <c r="CV32" s="271"/>
      <c r="CW32" s="271"/>
      <c r="CX32" s="271"/>
      <c r="CY32" s="271"/>
      <c r="CZ32" s="271"/>
      <c r="DA32" s="271"/>
      <c r="DB32" s="271"/>
      <c r="DC32" s="271"/>
      <c r="DD32" s="271"/>
      <c r="DE32" s="271"/>
      <c r="DF32" s="271"/>
      <c r="DG32" s="271"/>
      <c r="DH32" s="271"/>
      <c r="DI32" s="271"/>
      <c r="DJ32" s="271"/>
      <c r="DK32" s="271"/>
      <c r="DL32" s="271"/>
      <c r="DM32" s="271"/>
      <c r="DN32" s="271"/>
      <c r="DO32" s="271"/>
      <c r="DP32" s="271"/>
      <c r="DQ32" s="271"/>
      <c r="DR32" s="271"/>
      <c r="DS32" s="271"/>
      <c r="DT32" s="271"/>
      <c r="DU32" s="271"/>
      <c r="DV32" s="271"/>
      <c r="DW32" s="271"/>
      <c r="DX32" s="271"/>
      <c r="DY32" s="271"/>
      <c r="DZ32" s="271"/>
      <c r="EA32" s="271"/>
      <c r="EB32" s="271"/>
      <c r="EC32" s="271"/>
      <c r="ED32" s="271"/>
      <c r="EE32" s="271"/>
      <c r="EF32" s="271"/>
      <c r="EG32" s="271"/>
      <c r="EH32" s="271"/>
      <c r="EI32" s="271"/>
      <c r="EJ32" s="271"/>
      <c r="EK32" s="271"/>
      <c r="EL32" s="271"/>
      <c r="EM32" s="271"/>
      <c r="EN32" s="271"/>
      <c r="EO32" s="271"/>
      <c r="EP32" s="271"/>
      <c r="EQ32" s="271"/>
    </row>
    <row r="33" spans="1:147" s="3" customFormat="1" ht="108" x14ac:dyDescent="0.25">
      <c r="A33" s="173"/>
      <c r="B33" s="173"/>
      <c r="C33" s="313"/>
      <c r="D33" s="344"/>
      <c r="E33" s="344"/>
      <c r="F33" s="344"/>
      <c r="G33" s="344"/>
      <c r="H33" s="344"/>
      <c r="I33" s="354"/>
      <c r="J33" s="355"/>
      <c r="K33" s="355"/>
      <c r="L33" s="356"/>
      <c r="M33" s="251" t="s">
        <v>148</v>
      </c>
      <c r="N33" s="252" t="s">
        <v>199</v>
      </c>
      <c r="O33" s="252">
        <v>0</v>
      </c>
      <c r="P33" s="252">
        <v>0</v>
      </c>
      <c r="Q33" s="251" t="s">
        <v>198</v>
      </c>
      <c r="R33" s="251"/>
      <c r="S33" s="254" t="s">
        <v>158</v>
      </c>
      <c r="T33" s="252" t="s">
        <v>151</v>
      </c>
      <c r="U33" s="256">
        <v>1</v>
      </c>
      <c r="V33" s="257" t="s">
        <v>199</v>
      </c>
      <c r="W33" s="257">
        <v>0</v>
      </c>
      <c r="X33" s="257">
        <f>W33</f>
        <v>0</v>
      </c>
      <c r="Y33" s="258" t="s">
        <v>200</v>
      </c>
      <c r="Z33" s="258"/>
      <c r="AA33" s="258" t="s">
        <v>202</v>
      </c>
      <c r="AB33" s="257"/>
      <c r="AC33" s="256">
        <v>2</v>
      </c>
      <c r="AD33" s="257" t="s">
        <v>201</v>
      </c>
      <c r="AE33" s="257" t="s">
        <v>204</v>
      </c>
      <c r="AF33" s="256">
        <v>2</v>
      </c>
      <c r="AG33" s="266"/>
      <c r="AH33" s="258" t="s">
        <v>205</v>
      </c>
      <c r="AI33" s="258"/>
      <c r="AJ33" s="257"/>
      <c r="AK33" s="259">
        <v>2</v>
      </c>
      <c r="AL33" s="260" t="s">
        <v>1147</v>
      </c>
      <c r="AM33" s="254" t="s">
        <v>1150</v>
      </c>
      <c r="AN33" s="260" t="s">
        <v>201</v>
      </c>
      <c r="AO33" s="260" t="s">
        <v>203</v>
      </c>
      <c r="AP33" s="259">
        <v>5</v>
      </c>
      <c r="AQ33" s="261"/>
      <c r="AR33" s="261" t="s">
        <v>207</v>
      </c>
      <c r="AS33" s="261"/>
      <c r="AT33" s="260"/>
      <c r="AU33" s="262">
        <f>P33+X33+AF33+AP33</f>
        <v>7</v>
      </c>
      <c r="AV33" s="263">
        <v>7</v>
      </c>
      <c r="AW33" s="263">
        <v>2</v>
      </c>
      <c r="AX33" s="271"/>
      <c r="AY33" s="271"/>
      <c r="AZ33" s="271"/>
      <c r="BA33" s="271"/>
      <c r="BB33" s="271"/>
      <c r="BC33" s="271"/>
      <c r="BD33" s="271"/>
      <c r="BE33" s="271"/>
      <c r="BF33" s="271"/>
      <c r="BG33" s="271"/>
      <c r="BH33" s="271"/>
      <c r="BI33" s="271"/>
      <c r="BJ33" s="271"/>
      <c r="BK33" s="271"/>
      <c r="BL33" s="271"/>
      <c r="BM33" s="271"/>
      <c r="BN33" s="271"/>
      <c r="BO33" s="271"/>
      <c r="BP33" s="271"/>
      <c r="BQ33" s="271"/>
      <c r="BR33" s="271"/>
      <c r="BS33" s="271"/>
      <c r="BT33" s="271"/>
      <c r="BU33" s="271"/>
      <c r="BV33" s="271"/>
      <c r="BW33" s="271"/>
      <c r="BX33" s="271"/>
      <c r="BY33" s="271"/>
      <c r="BZ33" s="271"/>
      <c r="CA33" s="271"/>
      <c r="CB33" s="271"/>
      <c r="CC33" s="271"/>
      <c r="CD33" s="271"/>
      <c r="CE33" s="271"/>
      <c r="CF33" s="271"/>
      <c r="CG33" s="271"/>
      <c r="CH33" s="271"/>
      <c r="CI33" s="271"/>
      <c r="CJ33" s="271"/>
      <c r="CK33" s="271"/>
      <c r="CL33" s="271"/>
      <c r="CM33" s="271"/>
      <c r="CN33" s="271"/>
      <c r="CO33" s="271"/>
      <c r="CP33" s="271"/>
      <c r="CQ33" s="271"/>
      <c r="CR33" s="271"/>
      <c r="CS33" s="271"/>
      <c r="CT33" s="271"/>
      <c r="CU33" s="271"/>
      <c r="CV33" s="271"/>
      <c r="CW33" s="271"/>
      <c r="CX33" s="271"/>
      <c r="CY33" s="271"/>
      <c r="CZ33" s="271"/>
      <c r="DA33" s="271"/>
      <c r="DB33" s="271"/>
      <c r="DC33" s="271"/>
      <c r="DD33" s="271"/>
      <c r="DE33" s="271"/>
      <c r="DF33" s="271"/>
      <c r="DG33" s="271"/>
      <c r="DH33" s="271"/>
      <c r="DI33" s="271"/>
      <c r="DJ33" s="271"/>
      <c r="DK33" s="271"/>
      <c r="DL33" s="271"/>
      <c r="DM33" s="271"/>
      <c r="DN33" s="271"/>
      <c r="DO33" s="271"/>
      <c r="DP33" s="271"/>
      <c r="DQ33" s="271"/>
      <c r="DR33" s="271"/>
      <c r="DS33" s="271"/>
      <c r="DT33" s="271"/>
      <c r="DU33" s="271"/>
      <c r="DV33" s="271"/>
      <c r="DW33" s="271"/>
      <c r="DX33" s="271"/>
      <c r="DY33" s="271"/>
      <c r="DZ33" s="271"/>
      <c r="EA33" s="271"/>
      <c r="EB33" s="271"/>
      <c r="EC33" s="271"/>
      <c r="ED33" s="271"/>
      <c r="EE33" s="271"/>
      <c r="EF33" s="271"/>
      <c r="EG33" s="271"/>
      <c r="EH33" s="271"/>
      <c r="EI33" s="271"/>
      <c r="EJ33" s="271"/>
      <c r="EK33" s="271"/>
      <c r="EL33" s="271"/>
      <c r="EM33" s="271"/>
      <c r="EN33" s="271"/>
      <c r="EO33" s="271"/>
      <c r="EP33" s="271"/>
      <c r="EQ33" s="271"/>
    </row>
    <row r="34" spans="1:147" x14ac:dyDescent="0.3">
      <c r="I34" s="5"/>
      <c r="AE34" s="2"/>
      <c r="AF34" s="2"/>
      <c r="AG34" s="2"/>
      <c r="AH34" s="2"/>
      <c r="AI34" s="2"/>
      <c r="AJ34" s="2"/>
      <c r="AK34" s="77"/>
      <c r="AL34" s="77"/>
      <c r="AM34" s="77"/>
    </row>
    <row r="35" spans="1:147" ht="15.75" x14ac:dyDescent="0.3">
      <c r="A35" s="40" t="s">
        <v>86</v>
      </c>
      <c r="B35" s="40"/>
      <c r="C35" s="40"/>
      <c r="D35" s="40"/>
      <c r="E35" s="40"/>
      <c r="F35" s="40"/>
      <c r="G35" s="40"/>
      <c r="H35" s="155"/>
      <c r="I35" s="40"/>
      <c r="J35" s="40"/>
      <c r="K35" s="40"/>
      <c r="L35" s="40"/>
      <c r="AE35" s="2"/>
      <c r="AF35" s="2"/>
      <c r="AG35" s="2"/>
      <c r="AH35" s="2"/>
      <c r="AI35" s="2"/>
      <c r="AJ35" s="2"/>
      <c r="AK35" s="77"/>
      <c r="AL35" s="77"/>
      <c r="AM35" s="77"/>
    </row>
    <row r="36" spans="1:147" x14ac:dyDescent="0.3">
      <c r="A36" s="41" t="s">
        <v>90</v>
      </c>
      <c r="B36" s="41"/>
      <c r="C36" s="350" t="s">
        <v>89</v>
      </c>
      <c r="D36" s="350"/>
      <c r="E36" s="350"/>
      <c r="F36" s="350"/>
      <c r="G36" s="350"/>
      <c r="H36" s="350"/>
      <c r="I36" s="350"/>
      <c r="J36" s="350"/>
      <c r="K36" s="350"/>
      <c r="L36" s="42"/>
      <c r="AE36" s="2"/>
      <c r="AF36" s="2"/>
      <c r="AG36" s="2"/>
      <c r="AH36" s="2"/>
      <c r="AI36" s="2"/>
      <c r="AJ36" s="2"/>
      <c r="AK36" s="77"/>
      <c r="AL36" s="77"/>
      <c r="AM36" s="77"/>
    </row>
    <row r="37" spans="1:147" x14ac:dyDescent="0.3">
      <c r="A37" s="41" t="s">
        <v>91</v>
      </c>
      <c r="B37" s="41"/>
      <c r="C37" s="350" t="s">
        <v>87</v>
      </c>
      <c r="D37" s="350"/>
      <c r="E37" s="350"/>
      <c r="F37" s="350"/>
      <c r="G37" s="350"/>
      <c r="H37" s="350"/>
      <c r="I37" s="350"/>
      <c r="J37" s="350"/>
      <c r="K37" s="350"/>
      <c r="L37" s="42"/>
      <c r="AE37" s="2"/>
      <c r="AF37" s="2"/>
      <c r="AG37" s="2"/>
      <c r="AH37" s="2"/>
      <c r="AI37" s="2"/>
      <c r="AJ37" s="2"/>
      <c r="AK37" s="77"/>
      <c r="AL37" s="77"/>
      <c r="AM37" s="77"/>
    </row>
    <row r="38" spans="1:147" x14ac:dyDescent="0.3">
      <c r="A38" s="41" t="s">
        <v>92</v>
      </c>
      <c r="B38" s="41"/>
      <c r="C38" s="350" t="s">
        <v>88</v>
      </c>
      <c r="D38" s="350"/>
      <c r="E38" s="350"/>
      <c r="F38" s="350"/>
      <c r="G38" s="350"/>
      <c r="H38" s="350"/>
      <c r="I38" s="350"/>
      <c r="J38" s="350"/>
      <c r="K38" s="350"/>
      <c r="L38" s="42"/>
      <c r="AE38" s="2"/>
      <c r="AF38" s="2"/>
      <c r="AG38" s="2"/>
      <c r="AH38" s="2"/>
      <c r="AI38" s="2"/>
      <c r="AJ38" s="2"/>
      <c r="AK38" s="77"/>
      <c r="AL38" s="77"/>
      <c r="AM38" s="77"/>
    </row>
    <row r="39" spans="1:147" ht="15.75" x14ac:dyDescent="0.3">
      <c r="C39" s="38"/>
      <c r="D39" s="39"/>
      <c r="E39"/>
      <c r="AE39" s="2"/>
      <c r="AF39" s="2"/>
      <c r="AG39" s="2"/>
      <c r="AH39" s="2"/>
      <c r="AI39" s="2"/>
      <c r="AJ39" s="2"/>
      <c r="AK39" s="77"/>
      <c r="AL39" s="77"/>
      <c r="AM39" s="77"/>
    </row>
    <row r="40" spans="1:147" x14ac:dyDescent="0.3">
      <c r="AE40" s="2"/>
      <c r="AF40" s="2"/>
      <c r="AG40" s="2"/>
      <c r="AH40" s="2"/>
      <c r="AI40" s="2"/>
      <c r="AJ40" s="2"/>
      <c r="AK40" s="77"/>
      <c r="AL40" s="77"/>
      <c r="AM40" s="77"/>
    </row>
    <row r="41" spans="1:147" x14ac:dyDescent="0.3">
      <c r="AE41" s="2"/>
      <c r="AF41" s="2"/>
      <c r="AG41" s="2"/>
      <c r="AH41" s="2"/>
      <c r="AI41" s="2"/>
      <c r="AJ41" s="2"/>
      <c r="AK41" s="77"/>
      <c r="AL41" s="77"/>
      <c r="AM41" s="77"/>
    </row>
    <row r="42" spans="1:147" x14ac:dyDescent="0.3">
      <c r="AE42" s="2"/>
      <c r="AF42" s="2"/>
      <c r="AG42" s="2"/>
      <c r="AH42" s="2"/>
      <c r="AI42" s="2"/>
      <c r="AJ42" s="2"/>
      <c r="AK42" s="77"/>
      <c r="AL42" s="77"/>
      <c r="AM42" s="77"/>
    </row>
    <row r="43" spans="1:147" x14ac:dyDescent="0.3">
      <c r="AE43" s="2"/>
      <c r="AF43" s="2"/>
      <c r="AG43" s="2"/>
      <c r="AH43" s="2"/>
      <c r="AI43" s="2"/>
      <c r="AJ43" s="2"/>
      <c r="AK43" s="77"/>
      <c r="AL43" s="77"/>
      <c r="AM43" s="77"/>
    </row>
    <row r="44" spans="1:147" x14ac:dyDescent="0.3">
      <c r="AE44" s="2"/>
      <c r="AF44" s="2"/>
      <c r="AG44" s="2"/>
      <c r="AH44" s="2"/>
      <c r="AI44" s="2"/>
      <c r="AJ44" s="2"/>
      <c r="AK44" s="77"/>
      <c r="AL44" s="77"/>
      <c r="AM44" s="77"/>
    </row>
    <row r="45" spans="1:147" x14ac:dyDescent="0.3">
      <c r="AE45" s="2"/>
      <c r="AF45" s="2"/>
      <c r="AG45" s="2"/>
      <c r="AH45" s="2"/>
      <c r="AI45" s="2"/>
      <c r="AJ45" s="2"/>
      <c r="AK45" s="77"/>
      <c r="AL45" s="77"/>
      <c r="AM45" s="77"/>
    </row>
    <row r="46" spans="1:147" x14ac:dyDescent="0.3">
      <c r="AE46" s="2"/>
      <c r="AF46" s="2"/>
      <c r="AG46" s="2"/>
      <c r="AH46" s="2"/>
      <c r="AI46" s="2"/>
      <c r="AJ46" s="2"/>
      <c r="AK46" s="77"/>
      <c r="AL46" s="77"/>
      <c r="AM46" s="77"/>
    </row>
    <row r="47" spans="1:147" x14ac:dyDescent="0.3">
      <c r="AE47" s="2"/>
      <c r="AF47" s="2"/>
      <c r="AG47" s="2"/>
      <c r="AH47" s="2"/>
      <c r="AI47" s="2"/>
      <c r="AJ47" s="2"/>
      <c r="AK47" s="77"/>
      <c r="AL47" s="77"/>
      <c r="AM47" s="77"/>
    </row>
    <row r="48" spans="1:147" x14ac:dyDescent="0.3">
      <c r="AE48" s="2"/>
      <c r="AF48" s="2"/>
      <c r="AG48" s="2"/>
      <c r="AH48" s="2"/>
      <c r="AI48" s="2"/>
      <c r="AJ48" s="2"/>
      <c r="AK48" s="77"/>
      <c r="AL48" s="77"/>
      <c r="AM48" s="77"/>
    </row>
    <row r="49" spans="31:39" x14ac:dyDescent="0.3">
      <c r="AE49" s="2"/>
      <c r="AF49" s="2"/>
      <c r="AG49" s="2"/>
      <c r="AH49" s="2"/>
      <c r="AI49" s="2"/>
      <c r="AJ49" s="2"/>
      <c r="AK49" s="77"/>
      <c r="AL49" s="77"/>
      <c r="AM49" s="77"/>
    </row>
    <row r="50" spans="31:39" x14ac:dyDescent="0.3">
      <c r="AE50" s="2"/>
      <c r="AF50" s="2"/>
      <c r="AG50" s="2"/>
      <c r="AH50" s="2"/>
      <c r="AI50" s="2"/>
      <c r="AJ50" s="2"/>
      <c r="AK50" s="77"/>
      <c r="AL50" s="77"/>
      <c r="AM50" s="77"/>
    </row>
    <row r="51" spans="31:39" x14ac:dyDescent="0.3">
      <c r="AE51" s="2"/>
      <c r="AF51" s="2"/>
      <c r="AG51" s="2"/>
      <c r="AH51" s="2"/>
      <c r="AI51" s="2"/>
      <c r="AJ51" s="2"/>
      <c r="AK51" s="77"/>
      <c r="AL51" s="77"/>
      <c r="AM51" s="77"/>
    </row>
    <row r="52" spans="31:39" x14ac:dyDescent="0.3">
      <c r="AE52" s="2"/>
      <c r="AF52" s="2"/>
      <c r="AG52" s="2"/>
      <c r="AH52" s="2"/>
      <c r="AI52" s="2"/>
      <c r="AJ52" s="2"/>
      <c r="AK52" s="77"/>
      <c r="AL52" s="77"/>
      <c r="AM52" s="77"/>
    </row>
    <row r="53" spans="31:39" x14ac:dyDescent="0.3">
      <c r="AE53" s="2"/>
      <c r="AF53" s="2"/>
      <c r="AG53" s="2"/>
      <c r="AH53" s="2"/>
      <c r="AI53" s="2"/>
      <c r="AJ53" s="2"/>
      <c r="AK53" s="77"/>
      <c r="AL53" s="77"/>
      <c r="AM53" s="77"/>
    </row>
    <row r="54" spans="31:39" x14ac:dyDescent="0.3">
      <c r="AE54" s="2"/>
      <c r="AF54" s="2"/>
      <c r="AG54" s="2"/>
      <c r="AH54" s="2"/>
      <c r="AI54" s="2"/>
      <c r="AJ54" s="2"/>
      <c r="AK54" s="77"/>
      <c r="AL54" s="77"/>
      <c r="AM54" s="77"/>
    </row>
    <row r="55" spans="31:39" x14ac:dyDescent="0.3">
      <c r="AE55" s="2"/>
      <c r="AF55" s="2"/>
      <c r="AG55" s="2"/>
      <c r="AH55" s="2"/>
      <c r="AI55" s="2"/>
      <c r="AJ55" s="2"/>
      <c r="AK55" s="77"/>
      <c r="AL55" s="77"/>
      <c r="AM55" s="77"/>
    </row>
    <row r="56" spans="31:39" x14ac:dyDescent="0.3">
      <c r="AE56" s="2"/>
      <c r="AF56" s="2"/>
      <c r="AG56" s="2"/>
      <c r="AH56" s="2"/>
      <c r="AI56" s="2"/>
      <c r="AJ56" s="2"/>
      <c r="AK56" s="77"/>
      <c r="AL56" s="77"/>
      <c r="AM56" s="77"/>
    </row>
    <row r="57" spans="31:39" x14ac:dyDescent="0.3">
      <c r="AE57" s="2"/>
      <c r="AF57" s="2"/>
      <c r="AG57" s="2"/>
      <c r="AH57" s="2"/>
      <c r="AI57" s="2"/>
      <c r="AJ57" s="2"/>
      <c r="AK57" s="77"/>
      <c r="AL57" s="77"/>
      <c r="AM57" s="77"/>
    </row>
    <row r="58" spans="31:39" x14ac:dyDescent="0.3">
      <c r="AE58" s="2"/>
      <c r="AF58" s="2"/>
      <c r="AG58" s="2"/>
      <c r="AH58" s="2"/>
      <c r="AI58" s="2"/>
      <c r="AJ58" s="2"/>
      <c r="AK58" s="77"/>
      <c r="AL58" s="77"/>
      <c r="AM58" s="77"/>
    </row>
    <row r="59" spans="31:39" x14ac:dyDescent="0.3">
      <c r="AE59" s="2"/>
      <c r="AF59" s="2"/>
      <c r="AG59" s="2"/>
      <c r="AH59" s="2"/>
      <c r="AI59" s="2"/>
      <c r="AJ59" s="2"/>
      <c r="AK59" s="77"/>
      <c r="AL59" s="77"/>
      <c r="AM59" s="77"/>
    </row>
    <row r="60" spans="31:39" x14ac:dyDescent="0.3">
      <c r="AE60" s="2"/>
      <c r="AF60" s="2"/>
      <c r="AG60" s="2"/>
      <c r="AH60" s="2"/>
      <c r="AI60" s="2"/>
      <c r="AJ60" s="2"/>
      <c r="AK60" s="77"/>
      <c r="AL60" s="77"/>
      <c r="AM60" s="77"/>
    </row>
    <row r="61" spans="31:39" x14ac:dyDescent="0.3">
      <c r="AE61" s="2"/>
      <c r="AF61" s="2"/>
      <c r="AG61" s="2"/>
      <c r="AH61" s="2"/>
      <c r="AI61" s="2"/>
      <c r="AJ61" s="2"/>
      <c r="AK61" s="77"/>
      <c r="AL61" s="77"/>
      <c r="AM61" s="77"/>
    </row>
    <row r="62" spans="31:39" x14ac:dyDescent="0.3">
      <c r="AE62" s="2"/>
      <c r="AF62" s="2"/>
      <c r="AG62" s="2"/>
      <c r="AH62" s="2"/>
      <c r="AI62" s="2"/>
      <c r="AJ62" s="2"/>
      <c r="AK62" s="77"/>
      <c r="AL62" s="77"/>
      <c r="AM62" s="77"/>
    </row>
    <row r="63" spans="31:39" x14ac:dyDescent="0.3">
      <c r="AE63" s="2"/>
      <c r="AF63" s="2"/>
      <c r="AG63" s="2"/>
      <c r="AH63" s="2"/>
      <c r="AI63" s="2"/>
      <c r="AJ63" s="2"/>
      <c r="AK63" s="77"/>
      <c r="AL63" s="77"/>
      <c r="AM63" s="77"/>
    </row>
    <row r="64" spans="31:39" x14ac:dyDescent="0.3">
      <c r="AE64" s="2"/>
      <c r="AF64" s="2"/>
      <c r="AG64" s="2"/>
      <c r="AH64" s="2"/>
      <c r="AI64" s="2"/>
      <c r="AJ64" s="2"/>
      <c r="AK64" s="77"/>
      <c r="AL64" s="77"/>
      <c r="AM64" s="77"/>
    </row>
    <row r="65" spans="31:39" x14ac:dyDescent="0.3">
      <c r="AE65" s="2"/>
      <c r="AF65" s="2"/>
      <c r="AG65" s="2"/>
      <c r="AH65" s="2"/>
      <c r="AI65" s="2"/>
      <c r="AJ65" s="2"/>
      <c r="AK65" s="77"/>
      <c r="AL65" s="77"/>
      <c r="AM65" s="77"/>
    </row>
    <row r="66" spans="31:39" x14ac:dyDescent="0.3">
      <c r="AE66" s="2"/>
      <c r="AF66" s="2"/>
      <c r="AG66" s="2"/>
      <c r="AH66" s="2"/>
      <c r="AI66" s="2"/>
      <c r="AJ66" s="2"/>
      <c r="AK66" s="77"/>
      <c r="AL66" s="77"/>
      <c r="AM66" s="77"/>
    </row>
    <row r="67" spans="31:39" x14ac:dyDescent="0.3">
      <c r="AE67" s="2"/>
      <c r="AF67" s="2"/>
      <c r="AG67" s="2"/>
      <c r="AH67" s="2"/>
      <c r="AI67" s="2"/>
      <c r="AJ67" s="2"/>
      <c r="AK67" s="77"/>
      <c r="AL67" s="77"/>
      <c r="AM67" s="77"/>
    </row>
    <row r="68" spans="31:39" x14ac:dyDescent="0.3">
      <c r="AE68" s="2"/>
      <c r="AF68" s="2"/>
      <c r="AG68" s="2"/>
      <c r="AH68" s="2"/>
      <c r="AI68" s="2"/>
      <c r="AJ68" s="2"/>
      <c r="AK68" s="77"/>
      <c r="AL68" s="77"/>
      <c r="AM68" s="77"/>
    </row>
    <row r="69" spans="31:39" x14ac:dyDescent="0.3">
      <c r="AE69" s="2"/>
      <c r="AF69" s="2"/>
      <c r="AG69" s="2"/>
      <c r="AH69" s="2"/>
      <c r="AI69" s="2"/>
      <c r="AJ69" s="2"/>
      <c r="AK69" s="77"/>
      <c r="AL69" s="77"/>
      <c r="AM69" s="77"/>
    </row>
    <row r="70" spans="31:39" x14ac:dyDescent="0.3">
      <c r="AE70" s="2"/>
      <c r="AF70" s="2"/>
      <c r="AG70" s="2"/>
      <c r="AH70" s="2"/>
      <c r="AI70" s="2"/>
      <c r="AJ70" s="2"/>
      <c r="AK70" s="77"/>
      <c r="AL70" s="77"/>
      <c r="AM70" s="77"/>
    </row>
    <row r="71" spans="31:39" x14ac:dyDescent="0.3">
      <c r="AE71" s="2"/>
      <c r="AF71" s="2"/>
      <c r="AG71" s="2"/>
      <c r="AH71" s="2"/>
      <c r="AI71" s="2"/>
      <c r="AJ71" s="2"/>
      <c r="AK71" s="77"/>
      <c r="AL71" s="77"/>
      <c r="AM71" s="77"/>
    </row>
    <row r="72" spans="31:39" x14ac:dyDescent="0.3">
      <c r="AE72" s="2"/>
      <c r="AF72" s="2"/>
      <c r="AG72" s="2"/>
      <c r="AH72" s="2"/>
      <c r="AI72" s="2"/>
      <c r="AJ72" s="2"/>
      <c r="AK72" s="77"/>
      <c r="AL72" s="77"/>
      <c r="AM72" s="77"/>
    </row>
    <row r="73" spans="31:39" x14ac:dyDescent="0.3">
      <c r="AE73" s="2"/>
      <c r="AF73" s="2"/>
      <c r="AG73" s="2"/>
      <c r="AH73" s="2"/>
      <c r="AI73" s="2"/>
      <c r="AJ73" s="2"/>
      <c r="AK73" s="77"/>
      <c r="AL73" s="77"/>
      <c r="AM73" s="77"/>
    </row>
    <row r="74" spans="31:39" x14ac:dyDescent="0.3">
      <c r="AE74" s="2"/>
      <c r="AF74" s="2"/>
      <c r="AG74" s="2"/>
      <c r="AH74" s="2"/>
      <c r="AI74" s="2"/>
      <c r="AJ74" s="2"/>
      <c r="AK74" s="77"/>
      <c r="AL74" s="77"/>
      <c r="AM74" s="77"/>
    </row>
    <row r="75" spans="31:39" x14ac:dyDescent="0.3">
      <c r="AE75" s="2"/>
      <c r="AF75" s="2"/>
      <c r="AG75" s="2"/>
      <c r="AH75" s="2"/>
      <c r="AI75" s="2"/>
      <c r="AJ75" s="2"/>
      <c r="AK75" s="77"/>
      <c r="AL75" s="77"/>
      <c r="AM75" s="77"/>
    </row>
    <row r="76" spans="31:39" x14ac:dyDescent="0.3">
      <c r="AE76" s="2"/>
      <c r="AF76" s="2"/>
      <c r="AG76" s="2"/>
      <c r="AH76" s="2"/>
      <c r="AI76" s="2"/>
      <c r="AJ76" s="2"/>
      <c r="AK76" s="77"/>
      <c r="AL76" s="77"/>
      <c r="AM76" s="77"/>
    </row>
    <row r="77" spans="31:39" x14ac:dyDescent="0.3">
      <c r="AE77" s="2"/>
      <c r="AF77" s="2"/>
      <c r="AG77" s="2"/>
      <c r="AH77" s="2"/>
      <c r="AI77" s="2"/>
      <c r="AJ77" s="2"/>
      <c r="AK77" s="77"/>
      <c r="AL77" s="77"/>
      <c r="AM77" s="77"/>
    </row>
    <row r="78" spans="31:39" x14ac:dyDescent="0.3">
      <c r="AE78" s="2"/>
      <c r="AF78" s="2"/>
      <c r="AG78" s="2"/>
      <c r="AH78" s="2"/>
      <c r="AI78" s="2"/>
      <c r="AJ78" s="2"/>
      <c r="AK78" s="77"/>
      <c r="AL78" s="77"/>
      <c r="AM78" s="77"/>
    </row>
    <row r="79" spans="31:39" x14ac:dyDescent="0.3">
      <c r="AE79" s="2"/>
      <c r="AF79" s="2"/>
      <c r="AG79" s="2"/>
      <c r="AH79" s="2"/>
      <c r="AI79" s="2"/>
      <c r="AJ79" s="2"/>
      <c r="AK79" s="77"/>
      <c r="AL79" s="77"/>
      <c r="AM79" s="77"/>
    </row>
    <row r="80" spans="31:39" x14ac:dyDescent="0.3">
      <c r="AE80" s="2"/>
      <c r="AF80" s="2"/>
      <c r="AG80" s="2"/>
      <c r="AH80" s="2"/>
      <c r="AI80" s="2"/>
      <c r="AJ80" s="2"/>
      <c r="AK80" s="77"/>
      <c r="AL80" s="77"/>
      <c r="AM80" s="77"/>
    </row>
    <row r="81" spans="31:39" x14ac:dyDescent="0.3">
      <c r="AE81" s="2"/>
      <c r="AF81" s="2"/>
      <c r="AG81" s="2"/>
      <c r="AH81" s="2"/>
      <c r="AI81" s="2"/>
      <c r="AJ81" s="2"/>
      <c r="AK81" s="77"/>
      <c r="AL81" s="77"/>
      <c r="AM81" s="77"/>
    </row>
    <row r="82" spans="31:39" x14ac:dyDescent="0.3">
      <c r="AE82" s="2"/>
      <c r="AF82" s="2"/>
      <c r="AG82" s="2"/>
      <c r="AH82" s="2"/>
      <c r="AI82" s="2"/>
      <c r="AJ82" s="2"/>
      <c r="AK82" s="77"/>
      <c r="AL82" s="77"/>
      <c r="AM82" s="77"/>
    </row>
    <row r="83" spans="31:39" x14ac:dyDescent="0.3">
      <c r="AE83" s="2"/>
      <c r="AF83" s="2"/>
      <c r="AG83" s="2"/>
      <c r="AH83" s="2"/>
      <c r="AI83" s="2"/>
      <c r="AJ83" s="2"/>
      <c r="AK83" s="77"/>
      <c r="AL83" s="77"/>
      <c r="AM83" s="77"/>
    </row>
    <row r="84" spans="31:39" x14ac:dyDescent="0.3">
      <c r="AE84" s="2"/>
      <c r="AF84" s="2"/>
      <c r="AG84" s="2"/>
      <c r="AH84" s="2"/>
      <c r="AI84" s="2"/>
      <c r="AJ84" s="2"/>
      <c r="AK84" s="77"/>
      <c r="AL84" s="77"/>
      <c r="AM84" s="77"/>
    </row>
    <row r="85" spans="31:39" x14ac:dyDescent="0.3">
      <c r="AE85" s="2"/>
      <c r="AF85" s="2"/>
      <c r="AG85" s="2"/>
      <c r="AH85" s="2"/>
      <c r="AI85" s="2"/>
      <c r="AJ85" s="2"/>
      <c r="AK85" s="77"/>
      <c r="AL85" s="77"/>
      <c r="AM85" s="77"/>
    </row>
    <row r="86" spans="31:39" x14ac:dyDescent="0.3">
      <c r="AE86" s="2"/>
      <c r="AF86" s="2"/>
      <c r="AG86" s="2"/>
      <c r="AH86" s="2"/>
      <c r="AI86" s="2"/>
      <c r="AJ86" s="2"/>
      <c r="AK86" s="77"/>
      <c r="AL86" s="77"/>
      <c r="AM86" s="77"/>
    </row>
    <row r="87" spans="31:39" x14ac:dyDescent="0.3">
      <c r="AE87" s="2"/>
      <c r="AF87" s="2"/>
      <c r="AG87" s="2"/>
      <c r="AH87" s="2"/>
      <c r="AI87" s="2"/>
      <c r="AJ87" s="2"/>
      <c r="AK87" s="77"/>
      <c r="AL87" s="77"/>
      <c r="AM87" s="77"/>
    </row>
    <row r="88" spans="31:39" x14ac:dyDescent="0.3">
      <c r="AE88" s="2"/>
      <c r="AF88" s="2"/>
      <c r="AG88" s="2"/>
      <c r="AH88" s="2"/>
      <c r="AI88" s="2"/>
      <c r="AJ88" s="2"/>
      <c r="AK88" s="77"/>
      <c r="AL88" s="77"/>
      <c r="AM88" s="77"/>
    </row>
    <row r="89" spans="31:39" x14ac:dyDescent="0.3">
      <c r="AE89" s="2"/>
      <c r="AF89" s="2"/>
      <c r="AG89" s="2"/>
      <c r="AH89" s="2"/>
      <c r="AI89" s="2"/>
      <c r="AJ89" s="2"/>
      <c r="AK89" s="77"/>
      <c r="AL89" s="77"/>
      <c r="AM89" s="77"/>
    </row>
    <row r="90" spans="31:39" x14ac:dyDescent="0.3">
      <c r="AE90" s="2"/>
      <c r="AF90" s="2"/>
      <c r="AG90" s="2"/>
      <c r="AH90" s="2"/>
      <c r="AI90" s="2"/>
      <c r="AJ90" s="2"/>
      <c r="AK90" s="77"/>
      <c r="AL90" s="77"/>
      <c r="AM90" s="77"/>
    </row>
    <row r="91" spans="31:39" x14ac:dyDescent="0.3">
      <c r="AE91" s="2"/>
      <c r="AF91" s="2"/>
      <c r="AG91" s="2"/>
      <c r="AH91" s="2"/>
      <c r="AI91" s="2"/>
      <c r="AJ91" s="2"/>
      <c r="AK91" s="77"/>
      <c r="AL91" s="77"/>
      <c r="AM91" s="77"/>
    </row>
    <row r="92" spans="31:39" x14ac:dyDescent="0.3">
      <c r="AE92" s="2"/>
      <c r="AF92" s="2"/>
      <c r="AG92" s="2"/>
      <c r="AH92" s="2"/>
      <c r="AI92" s="2"/>
      <c r="AJ92" s="2"/>
      <c r="AK92" s="77"/>
      <c r="AL92" s="77"/>
      <c r="AM92" s="77"/>
    </row>
    <row r="93" spans="31:39" x14ac:dyDescent="0.3">
      <c r="AE93" s="2"/>
      <c r="AF93" s="2"/>
      <c r="AG93" s="2"/>
      <c r="AH93" s="2"/>
      <c r="AI93" s="2"/>
      <c r="AJ93" s="2"/>
      <c r="AK93" s="77"/>
      <c r="AL93" s="77"/>
      <c r="AM93" s="77"/>
    </row>
    <row r="94" spans="31:39" x14ac:dyDescent="0.3">
      <c r="AE94" s="2"/>
      <c r="AF94" s="2"/>
      <c r="AG94" s="2"/>
      <c r="AH94" s="2"/>
      <c r="AI94" s="2"/>
      <c r="AJ94" s="2"/>
      <c r="AK94" s="77"/>
      <c r="AL94" s="77"/>
      <c r="AM94" s="77"/>
    </row>
    <row r="95" spans="31:39" x14ac:dyDescent="0.3">
      <c r="AE95" s="2"/>
      <c r="AF95" s="2"/>
      <c r="AG95" s="2"/>
      <c r="AH95" s="2"/>
      <c r="AI95" s="2"/>
      <c r="AJ95" s="2"/>
      <c r="AK95" s="77"/>
      <c r="AL95" s="77"/>
      <c r="AM95" s="77"/>
    </row>
    <row r="96" spans="31:39" x14ac:dyDescent="0.3">
      <c r="AE96" s="2"/>
      <c r="AF96" s="2"/>
      <c r="AG96" s="2"/>
      <c r="AH96" s="2"/>
      <c r="AI96" s="2"/>
      <c r="AJ96" s="2"/>
      <c r="AK96" s="77"/>
      <c r="AL96" s="77"/>
      <c r="AM96" s="77"/>
    </row>
    <row r="97" spans="31:39" x14ac:dyDescent="0.3">
      <c r="AE97" s="2"/>
      <c r="AF97" s="2"/>
      <c r="AG97" s="2"/>
      <c r="AH97" s="2"/>
      <c r="AI97" s="2"/>
      <c r="AJ97" s="2"/>
      <c r="AK97" s="77"/>
      <c r="AL97" s="77"/>
      <c r="AM97" s="77"/>
    </row>
    <row r="98" spans="31:39" x14ac:dyDescent="0.3">
      <c r="AE98" s="2"/>
      <c r="AF98" s="2"/>
      <c r="AG98" s="2"/>
      <c r="AH98" s="2"/>
      <c r="AI98" s="2"/>
      <c r="AJ98" s="2"/>
      <c r="AK98" s="77"/>
      <c r="AL98" s="77"/>
      <c r="AM98" s="77"/>
    </row>
    <row r="99" spans="31:39" x14ac:dyDescent="0.3">
      <c r="AE99" s="2"/>
      <c r="AF99" s="2"/>
      <c r="AG99" s="2"/>
      <c r="AH99" s="2"/>
      <c r="AI99" s="2"/>
      <c r="AJ99" s="2"/>
      <c r="AK99" s="77"/>
      <c r="AL99" s="77"/>
      <c r="AM99" s="77"/>
    </row>
    <row r="100" spans="31:39" x14ac:dyDescent="0.3">
      <c r="AE100" s="2"/>
      <c r="AF100" s="2"/>
      <c r="AG100" s="2"/>
      <c r="AH100" s="2"/>
      <c r="AI100" s="2"/>
      <c r="AJ100" s="2"/>
      <c r="AK100" s="77"/>
      <c r="AL100" s="77"/>
      <c r="AM100" s="77"/>
    </row>
    <row r="101" spans="31:39" x14ac:dyDescent="0.3">
      <c r="AE101" s="2"/>
      <c r="AF101" s="2"/>
      <c r="AG101" s="2"/>
      <c r="AH101" s="2"/>
      <c r="AI101" s="2"/>
      <c r="AJ101" s="2"/>
      <c r="AK101" s="77"/>
      <c r="AL101" s="77"/>
      <c r="AM101" s="77"/>
    </row>
    <row r="102" spans="31:39" x14ac:dyDescent="0.3">
      <c r="AE102" s="2"/>
      <c r="AF102" s="2"/>
      <c r="AG102" s="2"/>
      <c r="AH102" s="2"/>
      <c r="AI102" s="2"/>
      <c r="AJ102" s="2"/>
      <c r="AK102" s="77"/>
      <c r="AL102" s="77"/>
      <c r="AM102" s="77"/>
    </row>
    <row r="103" spans="31:39" x14ac:dyDescent="0.3">
      <c r="AE103" s="2"/>
      <c r="AF103" s="2"/>
      <c r="AG103" s="2"/>
      <c r="AH103" s="2"/>
      <c r="AI103" s="2"/>
      <c r="AJ103" s="2"/>
      <c r="AK103" s="77"/>
      <c r="AL103" s="77"/>
      <c r="AM103" s="77"/>
    </row>
    <row r="104" spans="31:39" x14ac:dyDescent="0.3">
      <c r="AE104" s="2"/>
      <c r="AF104" s="2"/>
      <c r="AG104" s="2"/>
      <c r="AH104" s="2"/>
      <c r="AI104" s="2"/>
      <c r="AJ104" s="2"/>
      <c r="AK104" s="77"/>
      <c r="AL104" s="77"/>
      <c r="AM104" s="77"/>
    </row>
    <row r="105" spans="31:39" x14ac:dyDescent="0.3">
      <c r="AE105" s="2"/>
      <c r="AF105" s="2"/>
      <c r="AG105" s="2"/>
      <c r="AH105" s="2"/>
      <c r="AI105" s="2"/>
      <c r="AJ105" s="2"/>
      <c r="AK105" s="77"/>
      <c r="AL105" s="77"/>
      <c r="AM105" s="77"/>
    </row>
    <row r="106" spans="31:39" x14ac:dyDescent="0.3">
      <c r="AE106" s="2"/>
      <c r="AF106" s="2"/>
      <c r="AG106" s="2"/>
      <c r="AH106" s="2"/>
      <c r="AI106" s="2"/>
      <c r="AJ106" s="2"/>
      <c r="AK106" s="77"/>
      <c r="AL106" s="77"/>
      <c r="AM106" s="77"/>
    </row>
    <row r="107" spans="31:39" x14ac:dyDescent="0.3">
      <c r="AE107" s="2"/>
      <c r="AF107" s="2"/>
      <c r="AG107" s="2"/>
      <c r="AH107" s="2"/>
      <c r="AI107" s="2"/>
      <c r="AJ107" s="2"/>
      <c r="AK107" s="77"/>
      <c r="AL107" s="77"/>
      <c r="AM107" s="77"/>
    </row>
    <row r="108" spans="31:39" x14ac:dyDescent="0.3">
      <c r="AE108" s="2"/>
      <c r="AF108" s="2"/>
      <c r="AG108" s="2"/>
      <c r="AH108" s="2"/>
      <c r="AI108" s="2"/>
      <c r="AJ108" s="2"/>
      <c r="AK108" s="77"/>
      <c r="AL108" s="77"/>
      <c r="AM108" s="77"/>
    </row>
    <row r="109" spans="31:39" x14ac:dyDescent="0.3">
      <c r="AE109" s="2"/>
      <c r="AF109" s="2"/>
      <c r="AG109" s="2"/>
      <c r="AH109" s="2"/>
      <c r="AI109" s="2"/>
      <c r="AJ109" s="2"/>
      <c r="AK109" s="77"/>
      <c r="AL109" s="77"/>
      <c r="AM109" s="77"/>
    </row>
    <row r="110" spans="31:39" x14ac:dyDescent="0.3">
      <c r="AE110" s="2"/>
      <c r="AF110" s="2"/>
      <c r="AG110" s="2"/>
      <c r="AH110" s="2"/>
      <c r="AI110" s="2"/>
      <c r="AJ110" s="2"/>
      <c r="AK110" s="77"/>
      <c r="AL110" s="77"/>
      <c r="AM110" s="77"/>
    </row>
    <row r="111" spans="31:39" x14ac:dyDescent="0.3">
      <c r="AE111" s="2"/>
      <c r="AF111" s="2"/>
      <c r="AG111" s="2"/>
      <c r="AH111" s="2"/>
      <c r="AI111" s="2"/>
      <c r="AJ111" s="2"/>
      <c r="AK111" s="77"/>
      <c r="AL111" s="77"/>
      <c r="AM111" s="77"/>
    </row>
    <row r="112" spans="31:39" x14ac:dyDescent="0.3">
      <c r="AE112" s="2"/>
      <c r="AF112" s="2"/>
      <c r="AG112" s="2"/>
      <c r="AH112" s="2"/>
      <c r="AI112" s="2"/>
      <c r="AJ112" s="2"/>
      <c r="AK112" s="77"/>
      <c r="AL112" s="77"/>
      <c r="AM112" s="77"/>
    </row>
    <row r="113" spans="31:39" x14ac:dyDescent="0.3">
      <c r="AE113" s="2"/>
      <c r="AF113" s="2"/>
      <c r="AG113" s="2"/>
      <c r="AH113" s="2"/>
      <c r="AI113" s="2"/>
      <c r="AJ113" s="2"/>
      <c r="AK113" s="77"/>
      <c r="AL113" s="77"/>
      <c r="AM113" s="77"/>
    </row>
    <row r="114" spans="31:39" x14ac:dyDescent="0.3">
      <c r="AE114" s="2"/>
      <c r="AF114" s="2"/>
      <c r="AG114" s="2"/>
      <c r="AH114" s="2"/>
      <c r="AI114" s="2"/>
      <c r="AJ114" s="2"/>
      <c r="AK114" s="77"/>
      <c r="AL114" s="77"/>
      <c r="AM114" s="77"/>
    </row>
    <row r="115" spans="31:39" x14ac:dyDescent="0.3">
      <c r="AE115" s="2"/>
      <c r="AF115" s="2"/>
      <c r="AG115" s="2"/>
      <c r="AH115" s="2"/>
      <c r="AI115" s="2"/>
      <c r="AJ115" s="2"/>
      <c r="AK115" s="77"/>
      <c r="AL115" s="77"/>
      <c r="AM115" s="77"/>
    </row>
    <row r="116" spans="31:39" x14ac:dyDescent="0.3">
      <c r="AE116" s="2"/>
      <c r="AF116" s="2"/>
      <c r="AG116" s="2"/>
      <c r="AH116" s="2"/>
      <c r="AI116" s="2"/>
      <c r="AJ116" s="2"/>
      <c r="AK116" s="77"/>
      <c r="AL116" s="77"/>
      <c r="AM116" s="77"/>
    </row>
    <row r="117" spans="31:39" x14ac:dyDescent="0.3">
      <c r="AE117" s="2"/>
      <c r="AF117" s="2"/>
      <c r="AG117" s="2"/>
      <c r="AH117" s="2"/>
      <c r="AI117" s="2"/>
      <c r="AJ117" s="2"/>
      <c r="AK117" s="77"/>
      <c r="AL117" s="77"/>
      <c r="AM117" s="77"/>
    </row>
    <row r="118" spans="31:39" x14ac:dyDescent="0.3">
      <c r="AE118" s="2"/>
      <c r="AF118" s="2"/>
      <c r="AG118" s="2"/>
      <c r="AH118" s="2"/>
      <c r="AI118" s="2"/>
      <c r="AJ118" s="2"/>
      <c r="AK118" s="77"/>
      <c r="AL118" s="77"/>
      <c r="AM118" s="77"/>
    </row>
    <row r="119" spans="31:39" x14ac:dyDescent="0.3">
      <c r="AE119" s="2"/>
      <c r="AF119" s="2"/>
      <c r="AG119" s="2"/>
      <c r="AH119" s="2"/>
      <c r="AI119" s="2"/>
      <c r="AJ119" s="2"/>
      <c r="AK119" s="77"/>
      <c r="AL119" s="77"/>
      <c r="AM119" s="77"/>
    </row>
    <row r="120" spans="31:39" x14ac:dyDescent="0.3">
      <c r="AE120" s="2"/>
      <c r="AF120" s="2"/>
      <c r="AG120" s="2"/>
      <c r="AH120" s="2"/>
      <c r="AI120" s="2"/>
      <c r="AJ120" s="2"/>
      <c r="AK120" s="77"/>
      <c r="AL120" s="77"/>
      <c r="AM120" s="77"/>
    </row>
    <row r="121" spans="31:39" x14ac:dyDescent="0.3">
      <c r="AE121" s="2"/>
      <c r="AF121" s="2"/>
      <c r="AG121" s="2"/>
      <c r="AH121" s="2"/>
      <c r="AI121" s="2"/>
      <c r="AJ121" s="2"/>
      <c r="AK121" s="77"/>
      <c r="AL121" s="77"/>
      <c r="AM121" s="77"/>
    </row>
    <row r="122" spans="31:39" x14ac:dyDescent="0.3">
      <c r="AE122" s="2"/>
      <c r="AF122" s="2"/>
      <c r="AG122" s="2"/>
      <c r="AH122" s="2"/>
      <c r="AI122" s="2"/>
      <c r="AJ122" s="2"/>
      <c r="AK122" s="77"/>
      <c r="AL122" s="77"/>
      <c r="AM122" s="77"/>
    </row>
    <row r="123" spans="31:39" x14ac:dyDescent="0.3">
      <c r="AE123" s="2"/>
      <c r="AF123" s="2"/>
      <c r="AG123" s="2"/>
      <c r="AH123" s="2"/>
      <c r="AI123" s="2"/>
      <c r="AJ123" s="2"/>
      <c r="AK123" s="77"/>
      <c r="AL123" s="77"/>
      <c r="AM123" s="77"/>
    </row>
    <row r="124" spans="31:39" x14ac:dyDescent="0.3">
      <c r="AE124" s="2"/>
      <c r="AF124" s="2"/>
      <c r="AG124" s="2"/>
      <c r="AH124" s="2"/>
      <c r="AI124" s="2"/>
      <c r="AJ124" s="2"/>
      <c r="AK124" s="77"/>
      <c r="AL124" s="77"/>
      <c r="AM124" s="77"/>
    </row>
    <row r="125" spans="31:39" x14ac:dyDescent="0.3">
      <c r="AE125" s="2"/>
      <c r="AF125" s="2"/>
      <c r="AG125" s="2"/>
      <c r="AH125" s="2"/>
      <c r="AI125" s="2"/>
      <c r="AJ125" s="2"/>
      <c r="AK125" s="77"/>
      <c r="AL125" s="77"/>
      <c r="AM125" s="77"/>
    </row>
    <row r="126" spans="31:39" x14ac:dyDescent="0.3">
      <c r="AE126" s="2"/>
      <c r="AF126" s="2"/>
      <c r="AG126" s="2"/>
      <c r="AH126" s="2"/>
      <c r="AI126" s="2"/>
      <c r="AJ126" s="2"/>
      <c r="AK126" s="77"/>
      <c r="AL126" s="77"/>
      <c r="AM126" s="77"/>
    </row>
    <row r="127" spans="31:39" x14ac:dyDescent="0.3">
      <c r="AE127" s="2"/>
      <c r="AF127" s="2"/>
      <c r="AG127" s="2"/>
      <c r="AH127" s="2"/>
      <c r="AI127" s="2"/>
      <c r="AJ127" s="2"/>
      <c r="AK127" s="77"/>
      <c r="AL127" s="77"/>
      <c r="AM127" s="77"/>
    </row>
    <row r="128" spans="31:39" x14ac:dyDescent="0.3">
      <c r="AE128" s="2"/>
      <c r="AF128" s="2"/>
      <c r="AG128" s="2"/>
      <c r="AH128" s="2"/>
      <c r="AI128" s="2"/>
      <c r="AJ128" s="2"/>
      <c r="AK128" s="77"/>
      <c r="AL128" s="77"/>
      <c r="AM128" s="77"/>
    </row>
    <row r="129" spans="31:39" x14ac:dyDescent="0.3">
      <c r="AE129" s="2"/>
      <c r="AF129" s="2"/>
      <c r="AG129" s="2"/>
      <c r="AH129" s="2"/>
      <c r="AI129" s="2"/>
      <c r="AJ129" s="2"/>
      <c r="AK129" s="77"/>
      <c r="AL129" s="77"/>
      <c r="AM129" s="77"/>
    </row>
    <row r="130" spans="31:39" x14ac:dyDescent="0.3">
      <c r="AE130" s="2"/>
      <c r="AF130" s="2"/>
      <c r="AG130" s="2"/>
      <c r="AH130" s="2"/>
      <c r="AI130" s="2"/>
      <c r="AJ130" s="2"/>
      <c r="AK130" s="77"/>
      <c r="AL130" s="77"/>
      <c r="AM130" s="77"/>
    </row>
    <row r="131" spans="31:39" x14ac:dyDescent="0.3">
      <c r="AE131" s="2"/>
      <c r="AF131" s="2"/>
      <c r="AG131" s="2"/>
      <c r="AH131" s="2"/>
      <c r="AI131" s="2"/>
      <c r="AJ131" s="2"/>
      <c r="AK131" s="77"/>
      <c r="AL131" s="77"/>
      <c r="AM131" s="77"/>
    </row>
    <row r="132" spans="31:39" x14ac:dyDescent="0.3">
      <c r="AE132" s="2"/>
      <c r="AF132" s="2"/>
      <c r="AG132" s="2"/>
      <c r="AH132" s="2"/>
      <c r="AI132" s="2"/>
      <c r="AJ132" s="2"/>
      <c r="AK132" s="77"/>
      <c r="AL132" s="77"/>
      <c r="AM132" s="77"/>
    </row>
    <row r="133" spans="31:39" x14ac:dyDescent="0.3">
      <c r="AE133" s="2"/>
      <c r="AF133" s="2"/>
      <c r="AG133" s="2"/>
      <c r="AH133" s="2"/>
      <c r="AI133" s="2"/>
      <c r="AJ133" s="2"/>
      <c r="AK133" s="77"/>
      <c r="AL133" s="77"/>
      <c r="AM133" s="77"/>
    </row>
    <row r="134" spans="31:39" x14ac:dyDescent="0.3">
      <c r="AE134" s="2"/>
      <c r="AF134" s="2"/>
      <c r="AG134" s="2"/>
      <c r="AH134" s="2"/>
      <c r="AI134" s="2"/>
      <c r="AJ134" s="2"/>
      <c r="AK134" s="77"/>
      <c r="AL134" s="77"/>
      <c r="AM134" s="77"/>
    </row>
    <row r="135" spans="31:39" x14ac:dyDescent="0.3">
      <c r="AE135" s="2"/>
      <c r="AF135" s="2"/>
      <c r="AG135" s="2"/>
      <c r="AH135" s="2"/>
      <c r="AI135" s="2"/>
      <c r="AJ135" s="2"/>
      <c r="AK135" s="77"/>
      <c r="AL135" s="77"/>
      <c r="AM135" s="77"/>
    </row>
    <row r="136" spans="31:39" x14ac:dyDescent="0.3">
      <c r="AE136" s="2"/>
      <c r="AF136" s="2"/>
      <c r="AG136" s="2"/>
      <c r="AH136" s="2"/>
      <c r="AI136" s="2"/>
      <c r="AJ136" s="2"/>
      <c r="AK136" s="77"/>
      <c r="AL136" s="77"/>
      <c r="AM136" s="77"/>
    </row>
    <row r="137" spans="31:39" x14ac:dyDescent="0.3">
      <c r="AE137" s="2"/>
      <c r="AF137" s="2"/>
      <c r="AG137" s="2"/>
      <c r="AH137" s="2"/>
      <c r="AI137" s="2"/>
      <c r="AJ137" s="2"/>
      <c r="AK137" s="77"/>
      <c r="AL137" s="77"/>
      <c r="AM137" s="77"/>
    </row>
    <row r="138" spans="31:39" x14ac:dyDescent="0.3">
      <c r="AE138" s="2"/>
      <c r="AF138" s="2"/>
      <c r="AG138" s="2"/>
      <c r="AH138" s="2"/>
      <c r="AI138" s="2"/>
      <c r="AJ138" s="2"/>
      <c r="AK138" s="77"/>
      <c r="AL138" s="77"/>
      <c r="AM138" s="77"/>
    </row>
    <row r="139" spans="31:39" x14ac:dyDescent="0.3">
      <c r="AE139" s="2"/>
      <c r="AF139" s="2"/>
      <c r="AG139" s="2"/>
      <c r="AH139" s="2"/>
      <c r="AI139" s="2"/>
      <c r="AJ139" s="2"/>
      <c r="AK139" s="77"/>
      <c r="AL139" s="77"/>
      <c r="AM139" s="77"/>
    </row>
    <row r="140" spans="31:39" x14ac:dyDescent="0.3">
      <c r="AE140" s="2"/>
      <c r="AF140" s="2"/>
      <c r="AG140" s="2"/>
      <c r="AH140" s="2"/>
      <c r="AI140" s="2"/>
      <c r="AJ140" s="2"/>
      <c r="AK140" s="77"/>
      <c r="AL140" s="77"/>
      <c r="AM140" s="77"/>
    </row>
    <row r="141" spans="31:39" x14ac:dyDescent="0.3">
      <c r="AE141" s="2"/>
      <c r="AF141" s="2"/>
      <c r="AG141" s="2"/>
      <c r="AH141" s="2"/>
      <c r="AI141" s="2"/>
      <c r="AJ141" s="2"/>
      <c r="AK141" s="77"/>
      <c r="AL141" s="77"/>
      <c r="AM141" s="77"/>
    </row>
    <row r="142" spans="31:39" x14ac:dyDescent="0.3">
      <c r="AE142" s="2"/>
      <c r="AF142" s="2"/>
      <c r="AG142" s="2"/>
      <c r="AH142" s="2"/>
      <c r="AI142" s="2"/>
      <c r="AJ142" s="2"/>
      <c r="AK142" s="77"/>
      <c r="AL142" s="77"/>
      <c r="AM142" s="77"/>
    </row>
    <row r="143" spans="31:39" x14ac:dyDescent="0.3">
      <c r="AE143" s="2"/>
      <c r="AF143" s="2"/>
      <c r="AG143" s="2"/>
      <c r="AH143" s="2"/>
      <c r="AI143" s="2"/>
      <c r="AJ143" s="2"/>
      <c r="AK143" s="77"/>
      <c r="AL143" s="77"/>
      <c r="AM143" s="77"/>
    </row>
    <row r="144" spans="31:39" x14ac:dyDescent="0.3">
      <c r="AE144" s="2"/>
      <c r="AF144" s="2"/>
      <c r="AG144" s="2"/>
      <c r="AH144" s="2"/>
      <c r="AI144" s="2"/>
      <c r="AJ144" s="2"/>
      <c r="AK144" s="77"/>
      <c r="AL144" s="77"/>
      <c r="AM144" s="77"/>
    </row>
    <row r="145" spans="31:39" x14ac:dyDescent="0.3">
      <c r="AE145" s="2"/>
      <c r="AF145" s="2"/>
      <c r="AG145" s="2"/>
      <c r="AH145" s="2"/>
      <c r="AI145" s="2"/>
      <c r="AJ145" s="2"/>
      <c r="AK145" s="77"/>
      <c r="AL145" s="77"/>
      <c r="AM145" s="77"/>
    </row>
    <row r="146" spans="31:39" x14ac:dyDescent="0.3">
      <c r="AE146" s="2"/>
      <c r="AF146" s="2"/>
      <c r="AG146" s="2"/>
      <c r="AH146" s="2"/>
      <c r="AI146" s="2"/>
      <c r="AJ146" s="2"/>
      <c r="AK146" s="77"/>
      <c r="AL146" s="77"/>
      <c r="AM146" s="77"/>
    </row>
    <row r="147" spans="31:39" x14ac:dyDescent="0.3">
      <c r="AE147" s="2"/>
      <c r="AF147" s="2"/>
      <c r="AG147" s="2"/>
      <c r="AH147" s="2"/>
      <c r="AI147" s="2"/>
      <c r="AJ147" s="2"/>
      <c r="AK147" s="77"/>
      <c r="AL147" s="77"/>
      <c r="AM147" s="77"/>
    </row>
    <row r="148" spans="31:39" x14ac:dyDescent="0.3">
      <c r="AE148" s="2"/>
      <c r="AF148" s="2"/>
      <c r="AG148" s="2"/>
      <c r="AH148" s="2"/>
      <c r="AI148" s="2"/>
      <c r="AJ148" s="2"/>
      <c r="AK148" s="77"/>
      <c r="AL148" s="77"/>
      <c r="AM148" s="77"/>
    </row>
    <row r="149" spans="31:39" x14ac:dyDescent="0.3">
      <c r="AE149" s="2"/>
      <c r="AF149" s="2"/>
      <c r="AG149" s="2"/>
      <c r="AH149" s="2"/>
      <c r="AI149" s="2"/>
      <c r="AJ149" s="2"/>
      <c r="AK149" s="77"/>
      <c r="AL149" s="77"/>
      <c r="AM149" s="77"/>
    </row>
    <row r="150" spans="31:39" x14ac:dyDescent="0.3">
      <c r="AE150" s="2"/>
      <c r="AF150" s="2"/>
      <c r="AG150" s="2"/>
      <c r="AH150" s="2"/>
      <c r="AI150" s="2"/>
      <c r="AJ150" s="2"/>
      <c r="AK150" s="77"/>
      <c r="AL150" s="77"/>
      <c r="AM150" s="77"/>
    </row>
    <row r="151" spans="31:39" x14ac:dyDescent="0.3">
      <c r="AE151" s="2"/>
      <c r="AF151" s="2"/>
      <c r="AG151" s="2"/>
      <c r="AH151" s="2"/>
      <c r="AI151" s="2"/>
      <c r="AJ151" s="2"/>
      <c r="AK151" s="77"/>
      <c r="AL151" s="77"/>
      <c r="AM151" s="77"/>
    </row>
    <row r="152" spans="31:39" x14ac:dyDescent="0.3">
      <c r="AE152" s="2"/>
      <c r="AF152" s="2"/>
      <c r="AG152" s="2"/>
      <c r="AH152" s="2"/>
      <c r="AI152" s="2"/>
      <c r="AJ152" s="2"/>
      <c r="AK152" s="77"/>
      <c r="AL152" s="77"/>
      <c r="AM152" s="77"/>
    </row>
    <row r="153" spans="31:39" x14ac:dyDescent="0.3">
      <c r="AE153" s="2"/>
      <c r="AF153" s="2"/>
      <c r="AG153" s="2"/>
      <c r="AH153" s="2"/>
      <c r="AI153" s="2"/>
      <c r="AJ153" s="2"/>
      <c r="AK153" s="77"/>
      <c r="AL153" s="77"/>
      <c r="AM153" s="77"/>
    </row>
    <row r="154" spans="31:39" x14ac:dyDescent="0.3">
      <c r="AE154" s="2"/>
      <c r="AF154" s="2"/>
      <c r="AG154" s="2"/>
      <c r="AH154" s="2"/>
      <c r="AI154" s="2"/>
      <c r="AJ154" s="2"/>
      <c r="AK154" s="77"/>
      <c r="AL154" s="77"/>
      <c r="AM154" s="77"/>
    </row>
    <row r="155" spans="31:39" x14ac:dyDescent="0.3">
      <c r="AE155" s="2"/>
      <c r="AF155" s="2"/>
      <c r="AG155" s="2"/>
      <c r="AH155" s="2"/>
      <c r="AI155" s="2"/>
      <c r="AJ155" s="2"/>
      <c r="AK155" s="77"/>
      <c r="AL155" s="77"/>
      <c r="AM155" s="77"/>
    </row>
    <row r="156" spans="31:39" x14ac:dyDescent="0.3">
      <c r="AE156" s="2"/>
      <c r="AF156" s="2"/>
      <c r="AG156" s="2"/>
      <c r="AH156" s="2"/>
      <c r="AI156" s="2"/>
      <c r="AJ156" s="2"/>
      <c r="AK156" s="77"/>
      <c r="AL156" s="77"/>
      <c r="AM156" s="77"/>
    </row>
    <row r="157" spans="31:39" x14ac:dyDescent="0.3">
      <c r="AE157" s="2"/>
      <c r="AF157" s="2"/>
      <c r="AG157" s="2"/>
      <c r="AH157" s="2"/>
      <c r="AI157" s="2"/>
      <c r="AJ157" s="2"/>
      <c r="AK157" s="77"/>
      <c r="AL157" s="77"/>
      <c r="AM157" s="77"/>
    </row>
    <row r="158" spans="31:39" x14ac:dyDescent="0.3">
      <c r="AE158" s="2"/>
      <c r="AF158" s="2"/>
      <c r="AG158" s="2"/>
      <c r="AH158" s="2"/>
      <c r="AI158" s="2"/>
      <c r="AJ158" s="2"/>
      <c r="AK158" s="77"/>
      <c r="AL158" s="77"/>
      <c r="AM158" s="77"/>
    </row>
    <row r="159" spans="31:39" x14ac:dyDescent="0.3">
      <c r="AE159" s="2"/>
      <c r="AF159" s="2"/>
      <c r="AG159" s="2"/>
      <c r="AH159" s="2"/>
      <c r="AI159" s="2"/>
      <c r="AJ159" s="2"/>
      <c r="AK159" s="77"/>
      <c r="AL159" s="77"/>
      <c r="AM159" s="77"/>
    </row>
    <row r="160" spans="31:39" x14ac:dyDescent="0.3">
      <c r="AE160" s="2"/>
      <c r="AF160" s="2"/>
      <c r="AG160" s="2"/>
      <c r="AH160" s="2"/>
      <c r="AI160" s="2"/>
      <c r="AJ160" s="2"/>
      <c r="AK160" s="77"/>
      <c r="AL160" s="77"/>
      <c r="AM160" s="77"/>
    </row>
    <row r="161" spans="31:39" x14ac:dyDescent="0.3">
      <c r="AE161" s="2"/>
      <c r="AF161" s="2"/>
      <c r="AG161" s="2"/>
      <c r="AH161" s="2"/>
      <c r="AI161" s="2"/>
      <c r="AJ161" s="2"/>
      <c r="AK161" s="77"/>
      <c r="AL161" s="77"/>
      <c r="AM161" s="77"/>
    </row>
    <row r="162" spans="31:39" x14ac:dyDescent="0.3">
      <c r="AE162" s="2"/>
      <c r="AF162" s="2"/>
      <c r="AG162" s="2"/>
      <c r="AH162" s="2"/>
      <c r="AI162" s="2"/>
      <c r="AJ162" s="2"/>
      <c r="AK162" s="77"/>
      <c r="AL162" s="77"/>
      <c r="AM162" s="77"/>
    </row>
    <row r="163" spans="31:39" x14ac:dyDescent="0.3">
      <c r="AE163" s="2"/>
      <c r="AF163" s="2"/>
      <c r="AG163" s="2"/>
      <c r="AH163" s="2"/>
      <c r="AI163" s="2"/>
      <c r="AJ163" s="2"/>
      <c r="AK163" s="77"/>
      <c r="AL163" s="77"/>
      <c r="AM163" s="77"/>
    </row>
    <row r="164" spans="31:39" x14ac:dyDescent="0.3">
      <c r="AE164" s="2"/>
      <c r="AF164" s="2"/>
      <c r="AG164" s="2"/>
      <c r="AH164" s="2"/>
      <c r="AI164" s="2"/>
      <c r="AJ164" s="2"/>
      <c r="AK164" s="77"/>
      <c r="AL164" s="77"/>
      <c r="AM164" s="77"/>
    </row>
    <row r="165" spans="31:39" x14ac:dyDescent="0.3">
      <c r="AE165" s="2"/>
      <c r="AF165" s="2"/>
      <c r="AG165" s="2"/>
      <c r="AH165" s="2"/>
      <c r="AI165" s="2"/>
      <c r="AJ165" s="2"/>
      <c r="AK165" s="77"/>
      <c r="AL165" s="77"/>
      <c r="AM165" s="77"/>
    </row>
    <row r="166" spans="31:39" x14ac:dyDescent="0.3">
      <c r="AE166" s="2"/>
      <c r="AF166" s="2"/>
      <c r="AG166" s="2"/>
      <c r="AH166" s="2"/>
      <c r="AI166" s="2"/>
      <c r="AJ166" s="2"/>
      <c r="AK166" s="77"/>
      <c r="AL166" s="77"/>
      <c r="AM166" s="77"/>
    </row>
    <row r="167" spans="31:39" x14ac:dyDescent="0.3">
      <c r="AE167" s="2"/>
      <c r="AF167" s="2"/>
      <c r="AG167" s="2"/>
      <c r="AH167" s="2"/>
      <c r="AI167" s="2"/>
      <c r="AJ167" s="2"/>
      <c r="AK167" s="77"/>
      <c r="AL167" s="77"/>
      <c r="AM167" s="77"/>
    </row>
    <row r="168" spans="31:39" x14ac:dyDescent="0.3">
      <c r="AE168" s="2"/>
      <c r="AF168" s="2"/>
      <c r="AG168" s="2"/>
      <c r="AH168" s="2"/>
      <c r="AI168" s="2"/>
      <c r="AJ168" s="2"/>
      <c r="AK168" s="77"/>
      <c r="AL168" s="77"/>
      <c r="AM168" s="77"/>
    </row>
    <row r="169" spans="31:39" x14ac:dyDescent="0.3">
      <c r="AE169" s="2"/>
      <c r="AF169" s="2"/>
      <c r="AG169" s="2"/>
      <c r="AH169" s="2"/>
      <c r="AI169" s="2"/>
      <c r="AJ169" s="2"/>
      <c r="AK169" s="77"/>
      <c r="AL169" s="77"/>
      <c r="AM169" s="77"/>
    </row>
    <row r="170" spans="31:39" x14ac:dyDescent="0.3">
      <c r="AE170" s="2"/>
      <c r="AF170" s="2"/>
      <c r="AG170" s="2"/>
      <c r="AH170" s="2"/>
      <c r="AI170" s="2"/>
      <c r="AJ170" s="2"/>
      <c r="AK170" s="77"/>
      <c r="AL170" s="77"/>
      <c r="AM170" s="77"/>
    </row>
    <row r="171" spans="31:39" x14ac:dyDescent="0.3">
      <c r="AE171" s="2"/>
      <c r="AF171" s="2"/>
      <c r="AG171" s="2"/>
      <c r="AH171" s="2"/>
      <c r="AI171" s="2"/>
      <c r="AJ171" s="2"/>
      <c r="AK171" s="77"/>
      <c r="AL171" s="77"/>
      <c r="AM171" s="77"/>
    </row>
    <row r="172" spans="31:39" x14ac:dyDescent="0.3">
      <c r="AE172" s="2"/>
      <c r="AF172" s="2"/>
      <c r="AG172" s="2"/>
      <c r="AH172" s="2"/>
      <c r="AI172" s="2"/>
      <c r="AJ172" s="2"/>
      <c r="AK172" s="77"/>
      <c r="AL172" s="77"/>
      <c r="AM172" s="77"/>
    </row>
    <row r="173" spans="31:39" x14ac:dyDescent="0.3">
      <c r="AE173" s="2"/>
      <c r="AF173" s="2"/>
      <c r="AG173" s="2"/>
      <c r="AH173" s="2"/>
      <c r="AI173" s="2"/>
      <c r="AJ173" s="2"/>
      <c r="AK173" s="77"/>
      <c r="AL173" s="77"/>
      <c r="AM173" s="77"/>
    </row>
    <row r="174" spans="31:39" x14ac:dyDescent="0.3">
      <c r="AE174" s="2"/>
      <c r="AF174" s="2"/>
      <c r="AG174" s="2"/>
      <c r="AH174" s="2"/>
      <c r="AI174" s="2"/>
      <c r="AJ174" s="2"/>
      <c r="AK174" s="77"/>
      <c r="AL174" s="77"/>
      <c r="AM174" s="77"/>
    </row>
    <row r="175" spans="31:39" x14ac:dyDescent="0.3">
      <c r="AE175" s="2"/>
      <c r="AF175" s="2"/>
      <c r="AG175" s="2"/>
      <c r="AH175" s="2"/>
      <c r="AI175" s="2"/>
      <c r="AJ175" s="2"/>
      <c r="AK175" s="77"/>
      <c r="AL175" s="77"/>
      <c r="AM175" s="77"/>
    </row>
    <row r="176" spans="31:39" x14ac:dyDescent="0.3">
      <c r="AE176" s="2"/>
      <c r="AF176" s="2"/>
      <c r="AG176" s="2"/>
      <c r="AH176" s="2"/>
      <c r="AI176" s="2"/>
      <c r="AJ176" s="2"/>
      <c r="AK176" s="77"/>
      <c r="AL176" s="77"/>
      <c r="AM176" s="77"/>
    </row>
    <row r="177" spans="31:39" x14ac:dyDescent="0.3">
      <c r="AE177" s="2"/>
      <c r="AF177" s="2"/>
      <c r="AG177" s="2"/>
      <c r="AH177" s="2"/>
      <c r="AI177" s="2"/>
      <c r="AJ177" s="2"/>
      <c r="AK177" s="77"/>
      <c r="AL177" s="77"/>
      <c r="AM177" s="77"/>
    </row>
    <row r="178" spans="31:39" x14ac:dyDescent="0.3">
      <c r="AE178" s="2"/>
      <c r="AF178" s="2"/>
      <c r="AG178" s="2"/>
      <c r="AH178" s="2"/>
      <c r="AI178" s="2"/>
      <c r="AJ178" s="2"/>
      <c r="AK178" s="77"/>
      <c r="AL178" s="77"/>
      <c r="AM178" s="77"/>
    </row>
    <row r="179" spans="31:39" x14ac:dyDescent="0.3">
      <c r="AE179" s="2"/>
      <c r="AF179" s="2"/>
      <c r="AG179" s="2"/>
      <c r="AH179" s="2"/>
      <c r="AI179" s="2"/>
      <c r="AJ179" s="2"/>
      <c r="AK179" s="77"/>
      <c r="AL179" s="77"/>
      <c r="AM179" s="77"/>
    </row>
    <row r="180" spans="31:39" x14ac:dyDescent="0.3">
      <c r="AE180" s="2"/>
      <c r="AF180" s="2"/>
      <c r="AG180" s="2"/>
      <c r="AH180" s="2"/>
      <c r="AI180" s="2"/>
      <c r="AJ180" s="2"/>
      <c r="AK180" s="77"/>
      <c r="AL180" s="77"/>
      <c r="AM180" s="77"/>
    </row>
    <row r="181" spans="31:39" x14ac:dyDescent="0.3">
      <c r="AE181" s="2"/>
      <c r="AF181" s="2"/>
      <c r="AG181" s="2"/>
      <c r="AH181" s="2"/>
      <c r="AI181" s="2"/>
      <c r="AJ181" s="2"/>
      <c r="AK181" s="77"/>
      <c r="AL181" s="77"/>
      <c r="AM181" s="77"/>
    </row>
    <row r="182" spans="31:39" x14ac:dyDescent="0.3">
      <c r="AE182" s="2"/>
      <c r="AF182" s="2"/>
      <c r="AG182" s="2"/>
      <c r="AH182" s="2"/>
      <c r="AI182" s="2"/>
      <c r="AJ182" s="2"/>
      <c r="AK182" s="77"/>
      <c r="AL182" s="77"/>
      <c r="AM182" s="77"/>
    </row>
    <row r="183" spans="31:39" x14ac:dyDescent="0.3">
      <c r="AE183" s="2"/>
      <c r="AF183" s="2"/>
      <c r="AG183" s="2"/>
      <c r="AH183" s="2"/>
      <c r="AI183" s="2"/>
      <c r="AJ183" s="2"/>
      <c r="AK183" s="77"/>
      <c r="AL183" s="77"/>
      <c r="AM183" s="77"/>
    </row>
    <row r="184" spans="31:39" x14ac:dyDescent="0.3">
      <c r="AE184" s="2"/>
      <c r="AF184" s="2"/>
      <c r="AG184" s="2"/>
      <c r="AH184" s="2"/>
      <c r="AI184" s="2"/>
      <c r="AJ184" s="2"/>
      <c r="AK184" s="77"/>
      <c r="AL184" s="77"/>
      <c r="AM184" s="77"/>
    </row>
    <row r="185" spans="31:39" x14ac:dyDescent="0.3">
      <c r="AE185" s="2"/>
      <c r="AF185" s="2"/>
      <c r="AG185" s="2"/>
      <c r="AH185" s="2"/>
      <c r="AI185" s="2"/>
      <c r="AJ185" s="2"/>
      <c r="AK185" s="77"/>
      <c r="AL185" s="77"/>
      <c r="AM185" s="77"/>
    </row>
    <row r="186" spans="31:39" x14ac:dyDescent="0.3">
      <c r="AE186" s="2"/>
      <c r="AF186" s="2"/>
      <c r="AG186" s="2"/>
      <c r="AH186" s="2"/>
      <c r="AI186" s="2"/>
      <c r="AJ186" s="2"/>
      <c r="AK186" s="77"/>
      <c r="AL186" s="77"/>
      <c r="AM186" s="77"/>
    </row>
    <row r="187" spans="31:39" x14ac:dyDescent="0.3">
      <c r="AE187" s="2"/>
      <c r="AF187" s="2"/>
      <c r="AG187" s="2"/>
      <c r="AH187" s="2"/>
      <c r="AI187" s="2"/>
      <c r="AJ187" s="2"/>
      <c r="AK187" s="77"/>
      <c r="AL187" s="77"/>
      <c r="AM187" s="77"/>
    </row>
    <row r="188" spans="31:39" x14ac:dyDescent="0.3">
      <c r="AE188" s="2"/>
      <c r="AF188" s="2"/>
      <c r="AG188" s="2"/>
      <c r="AH188" s="2"/>
      <c r="AI188" s="2"/>
      <c r="AJ188" s="2"/>
      <c r="AK188" s="77"/>
      <c r="AL188" s="77"/>
      <c r="AM188" s="77"/>
    </row>
    <row r="189" spans="31:39" x14ac:dyDescent="0.3">
      <c r="AE189" s="2"/>
      <c r="AF189" s="2"/>
      <c r="AG189" s="2"/>
      <c r="AH189" s="2"/>
      <c r="AI189" s="2"/>
      <c r="AJ189" s="2"/>
      <c r="AK189" s="77"/>
      <c r="AL189" s="77"/>
      <c r="AM189" s="77"/>
    </row>
    <row r="190" spans="31:39" x14ac:dyDescent="0.3">
      <c r="AE190" s="2"/>
      <c r="AF190" s="2"/>
      <c r="AG190" s="2"/>
      <c r="AH190" s="2"/>
      <c r="AI190" s="2"/>
      <c r="AJ190" s="2"/>
      <c r="AK190" s="77"/>
      <c r="AL190" s="77"/>
      <c r="AM190" s="77"/>
    </row>
    <row r="191" spans="31:39" x14ac:dyDescent="0.3">
      <c r="AE191" s="2"/>
      <c r="AF191" s="2"/>
      <c r="AG191" s="2"/>
      <c r="AH191" s="2"/>
      <c r="AI191" s="2"/>
      <c r="AJ191" s="2"/>
      <c r="AK191" s="77"/>
      <c r="AL191" s="77"/>
      <c r="AM191" s="77"/>
    </row>
    <row r="192" spans="31:39" x14ac:dyDescent="0.3">
      <c r="AE192" s="2"/>
      <c r="AF192" s="2"/>
      <c r="AG192" s="2"/>
      <c r="AH192" s="2"/>
      <c r="AI192" s="2"/>
      <c r="AJ192" s="2"/>
      <c r="AK192" s="77"/>
      <c r="AL192" s="77"/>
      <c r="AM192" s="77"/>
    </row>
    <row r="193" spans="31:39" x14ac:dyDescent="0.3">
      <c r="AE193" s="2"/>
      <c r="AF193" s="2"/>
      <c r="AG193" s="2"/>
      <c r="AH193" s="2"/>
      <c r="AI193" s="2"/>
      <c r="AJ193" s="2"/>
      <c r="AK193" s="77"/>
      <c r="AL193" s="77"/>
      <c r="AM193" s="77"/>
    </row>
    <row r="194" spans="31:39" x14ac:dyDescent="0.3">
      <c r="AE194" s="2"/>
      <c r="AF194" s="2"/>
      <c r="AG194" s="2"/>
      <c r="AH194" s="2"/>
      <c r="AI194" s="2"/>
      <c r="AJ194" s="2"/>
      <c r="AK194" s="77"/>
      <c r="AL194" s="77"/>
      <c r="AM194" s="77"/>
    </row>
    <row r="195" spans="31:39" x14ac:dyDescent="0.3">
      <c r="AE195" s="2"/>
      <c r="AF195" s="2"/>
      <c r="AG195" s="2"/>
      <c r="AH195" s="2"/>
      <c r="AI195" s="2"/>
      <c r="AJ195" s="2"/>
      <c r="AK195" s="77"/>
      <c r="AL195" s="77"/>
      <c r="AM195" s="77"/>
    </row>
    <row r="196" spans="31:39" x14ac:dyDescent="0.3">
      <c r="AE196" s="2"/>
      <c r="AF196" s="2"/>
      <c r="AG196" s="2"/>
      <c r="AH196" s="2"/>
      <c r="AI196" s="2"/>
      <c r="AJ196" s="2"/>
      <c r="AK196" s="77"/>
      <c r="AL196" s="77"/>
      <c r="AM196" s="77"/>
    </row>
    <row r="197" spans="31:39" x14ac:dyDescent="0.3">
      <c r="AE197" s="2"/>
      <c r="AF197" s="2"/>
      <c r="AG197" s="2"/>
      <c r="AH197" s="2"/>
      <c r="AI197" s="2"/>
      <c r="AJ197" s="2"/>
      <c r="AK197" s="77"/>
      <c r="AL197" s="77"/>
      <c r="AM197" s="77"/>
    </row>
    <row r="198" spans="31:39" x14ac:dyDescent="0.3">
      <c r="AE198" s="2"/>
      <c r="AF198" s="2"/>
      <c r="AG198" s="2"/>
      <c r="AH198" s="2"/>
      <c r="AI198" s="2"/>
      <c r="AJ198" s="2"/>
      <c r="AK198" s="77"/>
      <c r="AL198" s="77"/>
      <c r="AM198" s="77"/>
    </row>
    <row r="199" spans="31:39" x14ac:dyDescent="0.3">
      <c r="AE199" s="2"/>
      <c r="AF199" s="2"/>
      <c r="AG199" s="2"/>
      <c r="AH199" s="2"/>
      <c r="AI199" s="2"/>
      <c r="AJ199" s="2"/>
      <c r="AK199" s="77"/>
      <c r="AL199" s="77"/>
      <c r="AM199" s="77"/>
    </row>
    <row r="200" spans="31:39" x14ac:dyDescent="0.3">
      <c r="AE200" s="2"/>
      <c r="AF200" s="2"/>
      <c r="AG200" s="2"/>
      <c r="AH200" s="2"/>
      <c r="AI200" s="2"/>
      <c r="AJ200" s="2"/>
      <c r="AK200" s="77"/>
      <c r="AL200" s="77"/>
      <c r="AM200" s="77"/>
    </row>
    <row r="201" spans="31:39" x14ac:dyDescent="0.3">
      <c r="AE201" s="2"/>
      <c r="AF201" s="2"/>
      <c r="AG201" s="2"/>
      <c r="AH201" s="2"/>
      <c r="AI201" s="2"/>
      <c r="AJ201" s="2"/>
      <c r="AK201" s="77"/>
      <c r="AL201" s="77"/>
      <c r="AM201" s="77"/>
    </row>
    <row r="202" spans="31:39" x14ac:dyDescent="0.3">
      <c r="AE202" s="2"/>
      <c r="AF202" s="2"/>
      <c r="AG202" s="2"/>
      <c r="AH202" s="2"/>
      <c r="AI202" s="2"/>
      <c r="AJ202" s="2"/>
      <c r="AK202" s="77"/>
      <c r="AL202" s="77"/>
      <c r="AM202" s="77"/>
    </row>
    <row r="203" spans="31:39" x14ac:dyDescent="0.3">
      <c r="AE203" s="2"/>
      <c r="AF203" s="2"/>
      <c r="AG203" s="2"/>
      <c r="AH203" s="2"/>
      <c r="AI203" s="2"/>
      <c r="AJ203" s="2"/>
      <c r="AK203" s="77"/>
      <c r="AL203" s="77"/>
      <c r="AM203" s="77"/>
    </row>
    <row r="204" spans="31:39" x14ac:dyDescent="0.3">
      <c r="AE204" s="2"/>
      <c r="AF204" s="2"/>
      <c r="AG204" s="2"/>
      <c r="AH204" s="2"/>
      <c r="AI204" s="2"/>
      <c r="AJ204" s="2"/>
      <c r="AK204" s="77"/>
      <c r="AL204" s="77"/>
      <c r="AM204" s="77"/>
    </row>
    <row r="205" spans="31:39" x14ac:dyDescent="0.3">
      <c r="AE205" s="2"/>
      <c r="AF205" s="2"/>
      <c r="AG205" s="2"/>
      <c r="AH205" s="2"/>
      <c r="AI205" s="2"/>
      <c r="AJ205" s="2"/>
      <c r="AK205" s="77"/>
      <c r="AL205" s="77"/>
      <c r="AM205" s="77"/>
    </row>
    <row r="206" spans="31:39" x14ac:dyDescent="0.3">
      <c r="AE206" s="2"/>
      <c r="AF206" s="2"/>
      <c r="AG206" s="2"/>
      <c r="AH206" s="2"/>
      <c r="AI206" s="2"/>
      <c r="AJ206" s="2"/>
      <c r="AK206" s="77"/>
      <c r="AL206" s="77"/>
      <c r="AM206" s="77"/>
    </row>
    <row r="207" spans="31:39" x14ac:dyDescent="0.3">
      <c r="AE207" s="2"/>
      <c r="AF207" s="2"/>
      <c r="AG207" s="2"/>
      <c r="AH207" s="2"/>
      <c r="AI207" s="2"/>
      <c r="AJ207" s="2"/>
      <c r="AK207" s="77"/>
      <c r="AL207" s="77"/>
      <c r="AM207" s="77"/>
    </row>
    <row r="208" spans="31:39" x14ac:dyDescent="0.3">
      <c r="AE208" s="2"/>
      <c r="AF208" s="2"/>
      <c r="AG208" s="2"/>
      <c r="AH208" s="2"/>
      <c r="AI208" s="2"/>
      <c r="AJ208" s="2"/>
      <c r="AK208" s="77"/>
      <c r="AL208" s="77"/>
      <c r="AM208" s="77"/>
    </row>
    <row r="209" spans="31:39" x14ac:dyDescent="0.3">
      <c r="AE209" s="2"/>
      <c r="AF209" s="2"/>
      <c r="AG209" s="2"/>
      <c r="AH209" s="2"/>
      <c r="AI209" s="2"/>
      <c r="AJ209" s="2"/>
      <c r="AK209" s="77"/>
      <c r="AL209" s="77"/>
      <c r="AM209" s="77"/>
    </row>
    <row r="210" spans="31:39" x14ac:dyDescent="0.3">
      <c r="AE210" s="2"/>
      <c r="AF210" s="2"/>
      <c r="AG210" s="2"/>
      <c r="AH210" s="2"/>
      <c r="AI210" s="2"/>
      <c r="AJ210" s="2"/>
      <c r="AK210" s="77"/>
      <c r="AL210" s="77"/>
      <c r="AM210" s="77"/>
    </row>
    <row r="211" spans="31:39" x14ac:dyDescent="0.3">
      <c r="AE211" s="2"/>
      <c r="AF211" s="2"/>
      <c r="AG211" s="2"/>
      <c r="AH211" s="2"/>
      <c r="AI211" s="2"/>
      <c r="AJ211" s="2"/>
      <c r="AK211" s="77"/>
      <c r="AL211" s="77"/>
      <c r="AM211" s="77"/>
    </row>
    <row r="212" spans="31:39" x14ac:dyDescent="0.3">
      <c r="AE212" s="2"/>
      <c r="AF212" s="2"/>
      <c r="AG212" s="2"/>
      <c r="AH212" s="2"/>
      <c r="AI212" s="2"/>
      <c r="AJ212" s="2"/>
      <c r="AK212" s="77"/>
      <c r="AL212" s="77"/>
      <c r="AM212" s="77"/>
    </row>
    <row r="213" spans="31:39" x14ac:dyDescent="0.3">
      <c r="AE213" s="2"/>
      <c r="AF213" s="2"/>
      <c r="AG213" s="2"/>
      <c r="AH213" s="2"/>
      <c r="AI213" s="2"/>
      <c r="AJ213" s="2"/>
      <c r="AK213" s="77"/>
      <c r="AL213" s="77"/>
      <c r="AM213" s="77"/>
    </row>
    <row r="214" spans="31:39" x14ac:dyDescent="0.3">
      <c r="AE214" s="2"/>
      <c r="AF214" s="2"/>
      <c r="AG214" s="2"/>
      <c r="AH214" s="2"/>
      <c r="AI214" s="2"/>
      <c r="AJ214" s="2"/>
      <c r="AK214" s="77"/>
      <c r="AL214" s="77"/>
      <c r="AM214" s="77"/>
    </row>
    <row r="215" spans="31:39" x14ac:dyDescent="0.3">
      <c r="AE215" s="2"/>
      <c r="AF215" s="2"/>
      <c r="AG215" s="2"/>
      <c r="AH215" s="2"/>
      <c r="AI215" s="2"/>
      <c r="AJ215" s="2"/>
      <c r="AK215" s="77"/>
      <c r="AL215" s="77"/>
      <c r="AM215" s="77"/>
    </row>
    <row r="216" spans="31:39" x14ac:dyDescent="0.3">
      <c r="AE216" s="2"/>
      <c r="AF216" s="2"/>
      <c r="AG216" s="2"/>
      <c r="AH216" s="2"/>
      <c r="AI216" s="2"/>
      <c r="AJ216" s="2"/>
      <c r="AK216" s="77"/>
      <c r="AL216" s="77"/>
      <c r="AM216" s="77"/>
    </row>
    <row r="217" spans="31:39" x14ac:dyDescent="0.3">
      <c r="AE217" s="2"/>
      <c r="AF217" s="2"/>
      <c r="AG217" s="2"/>
      <c r="AH217" s="2"/>
      <c r="AI217" s="2"/>
      <c r="AJ217" s="2"/>
      <c r="AK217" s="77"/>
      <c r="AL217" s="77"/>
      <c r="AM217" s="77"/>
    </row>
    <row r="218" spans="31:39" x14ac:dyDescent="0.3">
      <c r="AE218" s="2"/>
      <c r="AF218" s="2"/>
      <c r="AG218" s="2"/>
      <c r="AH218" s="2"/>
      <c r="AI218" s="2"/>
      <c r="AJ218" s="2"/>
      <c r="AK218" s="77"/>
      <c r="AL218" s="77"/>
      <c r="AM218" s="77"/>
    </row>
    <row r="219" spans="31:39" x14ac:dyDescent="0.3">
      <c r="AE219" s="2"/>
      <c r="AF219" s="2"/>
      <c r="AG219" s="2"/>
      <c r="AH219" s="2"/>
      <c r="AI219" s="2"/>
      <c r="AJ219" s="2"/>
      <c r="AK219" s="77"/>
      <c r="AL219" s="77"/>
      <c r="AM219" s="77"/>
    </row>
    <row r="220" spans="31:39" x14ac:dyDescent="0.3">
      <c r="AE220" s="2"/>
      <c r="AF220" s="2"/>
      <c r="AG220" s="2"/>
      <c r="AH220" s="2"/>
      <c r="AI220" s="2"/>
      <c r="AJ220" s="2"/>
      <c r="AK220" s="77"/>
      <c r="AL220" s="77"/>
      <c r="AM220" s="77"/>
    </row>
    <row r="221" spans="31:39" x14ac:dyDescent="0.3">
      <c r="AE221" s="2"/>
      <c r="AF221" s="2"/>
      <c r="AG221" s="2"/>
      <c r="AH221" s="2"/>
      <c r="AI221" s="2"/>
      <c r="AJ221" s="2"/>
      <c r="AK221" s="77"/>
      <c r="AL221" s="77"/>
      <c r="AM221" s="77"/>
    </row>
    <row r="222" spans="31:39" x14ac:dyDescent="0.3">
      <c r="AE222" s="2"/>
      <c r="AF222" s="2"/>
      <c r="AG222" s="2"/>
      <c r="AH222" s="2"/>
      <c r="AI222" s="2"/>
      <c r="AJ222" s="2"/>
      <c r="AK222" s="77"/>
      <c r="AL222" s="77"/>
      <c r="AM222" s="77"/>
    </row>
    <row r="223" spans="31:39" x14ac:dyDescent="0.3">
      <c r="AE223" s="2"/>
      <c r="AF223" s="2"/>
      <c r="AG223" s="2"/>
      <c r="AH223" s="2"/>
      <c r="AI223" s="2"/>
      <c r="AJ223" s="2"/>
      <c r="AK223" s="77"/>
      <c r="AL223" s="77"/>
      <c r="AM223" s="77"/>
    </row>
    <row r="224" spans="31:39" x14ac:dyDescent="0.3">
      <c r="AE224" s="2"/>
      <c r="AF224" s="2"/>
      <c r="AG224" s="2"/>
      <c r="AH224" s="2"/>
      <c r="AI224" s="2"/>
      <c r="AJ224" s="2"/>
      <c r="AK224" s="77"/>
      <c r="AL224" s="77"/>
      <c r="AM224" s="77"/>
    </row>
    <row r="225" spans="31:39" x14ac:dyDescent="0.3">
      <c r="AE225" s="2"/>
      <c r="AF225" s="2"/>
      <c r="AG225" s="2"/>
      <c r="AH225" s="2"/>
      <c r="AI225" s="2"/>
      <c r="AJ225" s="2"/>
      <c r="AK225" s="77"/>
      <c r="AL225" s="77"/>
      <c r="AM225" s="77"/>
    </row>
    <row r="226" spans="31:39" x14ac:dyDescent="0.3">
      <c r="AE226" s="2"/>
      <c r="AF226" s="2"/>
      <c r="AG226" s="2"/>
      <c r="AH226" s="2"/>
      <c r="AI226" s="2"/>
      <c r="AJ226" s="2"/>
      <c r="AK226" s="77"/>
      <c r="AL226" s="77"/>
      <c r="AM226" s="77"/>
    </row>
    <row r="227" spans="31:39" x14ac:dyDescent="0.3">
      <c r="AE227" s="2"/>
      <c r="AF227" s="2"/>
      <c r="AG227" s="2"/>
      <c r="AH227" s="2"/>
      <c r="AI227" s="2"/>
      <c r="AJ227" s="2"/>
      <c r="AK227" s="77"/>
      <c r="AL227" s="77"/>
      <c r="AM227" s="77"/>
    </row>
    <row r="228" spans="31:39" x14ac:dyDescent="0.3">
      <c r="AE228" s="2"/>
      <c r="AF228" s="2"/>
      <c r="AG228" s="2"/>
      <c r="AH228" s="2"/>
      <c r="AI228" s="2"/>
      <c r="AJ228" s="2"/>
      <c r="AK228" s="77"/>
      <c r="AL228" s="77"/>
      <c r="AM228" s="77"/>
    </row>
    <row r="229" spans="31:39" x14ac:dyDescent="0.3">
      <c r="AE229" s="2"/>
      <c r="AF229" s="2"/>
      <c r="AG229" s="2"/>
      <c r="AH229" s="2"/>
      <c r="AI229" s="2"/>
      <c r="AJ229" s="2"/>
      <c r="AK229" s="77"/>
      <c r="AL229" s="77"/>
      <c r="AM229" s="77"/>
    </row>
    <row r="230" spans="31:39" x14ac:dyDescent="0.3">
      <c r="AE230" s="2"/>
      <c r="AF230" s="2"/>
      <c r="AG230" s="2"/>
      <c r="AH230" s="2"/>
      <c r="AI230" s="2"/>
      <c r="AJ230" s="2"/>
      <c r="AK230" s="77"/>
      <c r="AL230" s="77"/>
      <c r="AM230" s="77"/>
    </row>
    <row r="231" spans="31:39" x14ac:dyDescent="0.3">
      <c r="AE231" s="2"/>
      <c r="AF231" s="2"/>
      <c r="AG231" s="2"/>
      <c r="AH231" s="2"/>
      <c r="AI231" s="2"/>
      <c r="AJ231" s="2"/>
      <c r="AK231" s="77"/>
      <c r="AL231" s="77"/>
      <c r="AM231" s="77"/>
    </row>
    <row r="232" spans="31:39" x14ac:dyDescent="0.3">
      <c r="AE232" s="2"/>
      <c r="AF232" s="2"/>
      <c r="AG232" s="2"/>
      <c r="AH232" s="2"/>
      <c r="AI232" s="2"/>
      <c r="AJ232" s="2"/>
      <c r="AK232" s="77"/>
      <c r="AL232" s="77"/>
      <c r="AM232" s="77"/>
    </row>
    <row r="233" spans="31:39" x14ac:dyDescent="0.3">
      <c r="AE233" s="2"/>
      <c r="AF233" s="2"/>
      <c r="AG233" s="2"/>
      <c r="AH233" s="2"/>
      <c r="AI233" s="2"/>
      <c r="AJ233" s="2"/>
      <c r="AK233" s="77"/>
      <c r="AL233" s="77"/>
      <c r="AM233" s="77"/>
    </row>
    <row r="234" spans="31:39" x14ac:dyDescent="0.3">
      <c r="AE234" s="2"/>
      <c r="AF234" s="2"/>
      <c r="AG234" s="2"/>
      <c r="AH234" s="2"/>
      <c r="AI234" s="2"/>
      <c r="AJ234" s="2"/>
      <c r="AK234" s="77"/>
      <c r="AL234" s="77"/>
      <c r="AM234" s="77"/>
    </row>
    <row r="235" spans="31:39" x14ac:dyDescent="0.3">
      <c r="AE235" s="2"/>
      <c r="AF235" s="2"/>
      <c r="AG235" s="2"/>
      <c r="AH235" s="2"/>
      <c r="AI235" s="2"/>
      <c r="AJ235" s="2"/>
      <c r="AK235" s="77"/>
      <c r="AL235" s="77"/>
      <c r="AM235" s="77"/>
    </row>
    <row r="236" spans="31:39" x14ac:dyDescent="0.3">
      <c r="AE236" s="2"/>
      <c r="AF236" s="2"/>
      <c r="AG236" s="2"/>
      <c r="AH236" s="2"/>
      <c r="AI236" s="2"/>
      <c r="AJ236" s="2"/>
      <c r="AK236" s="77"/>
      <c r="AL236" s="77"/>
      <c r="AM236" s="77"/>
    </row>
    <row r="237" spans="31:39" x14ac:dyDescent="0.3">
      <c r="AE237" s="2"/>
      <c r="AF237" s="2"/>
      <c r="AG237" s="2"/>
      <c r="AH237" s="2"/>
      <c r="AI237" s="2"/>
      <c r="AJ237" s="2"/>
      <c r="AK237" s="77"/>
      <c r="AL237" s="77"/>
      <c r="AM237" s="77"/>
    </row>
    <row r="238" spans="31:39" x14ac:dyDescent="0.3">
      <c r="AE238" s="2"/>
      <c r="AF238" s="2"/>
      <c r="AG238" s="2"/>
      <c r="AH238" s="2"/>
      <c r="AI238" s="2"/>
      <c r="AJ238" s="2"/>
      <c r="AK238" s="77"/>
      <c r="AL238" s="77"/>
      <c r="AM238" s="77"/>
    </row>
    <row r="239" spans="31:39" x14ac:dyDescent="0.3">
      <c r="AE239" s="2"/>
      <c r="AF239" s="2"/>
      <c r="AG239" s="2"/>
      <c r="AH239" s="2"/>
      <c r="AI239" s="2"/>
      <c r="AJ239" s="2"/>
      <c r="AK239" s="77"/>
      <c r="AL239" s="77"/>
      <c r="AM239" s="77"/>
    </row>
    <row r="240" spans="31:39" x14ac:dyDescent="0.3">
      <c r="AE240" s="2"/>
      <c r="AF240" s="2"/>
      <c r="AG240" s="2"/>
      <c r="AH240" s="2"/>
      <c r="AI240" s="2"/>
      <c r="AJ240" s="2"/>
      <c r="AK240" s="77"/>
      <c r="AL240" s="77"/>
      <c r="AM240" s="77"/>
    </row>
    <row r="241" spans="31:39" x14ac:dyDescent="0.3">
      <c r="AE241" s="2"/>
      <c r="AF241" s="2"/>
      <c r="AG241" s="2"/>
      <c r="AH241" s="2"/>
      <c r="AI241" s="2"/>
      <c r="AJ241" s="2"/>
      <c r="AK241" s="77"/>
      <c r="AL241" s="77"/>
      <c r="AM241" s="77"/>
    </row>
    <row r="242" spans="31:39" x14ac:dyDescent="0.3">
      <c r="AE242" s="2"/>
      <c r="AF242" s="2"/>
      <c r="AG242" s="2"/>
      <c r="AH242" s="2"/>
      <c r="AI242" s="2"/>
      <c r="AJ242" s="2"/>
      <c r="AK242" s="77"/>
      <c r="AL242" s="77"/>
      <c r="AM242" s="77"/>
    </row>
    <row r="243" spans="31:39" x14ac:dyDescent="0.3">
      <c r="AE243" s="2"/>
      <c r="AF243" s="2"/>
      <c r="AG243" s="2"/>
      <c r="AH243" s="2"/>
      <c r="AI243" s="2"/>
      <c r="AJ243" s="2"/>
      <c r="AK243" s="77"/>
      <c r="AL243" s="77"/>
      <c r="AM243" s="77"/>
    </row>
    <row r="244" spans="31:39" x14ac:dyDescent="0.3">
      <c r="AE244" s="2"/>
      <c r="AF244" s="2"/>
      <c r="AG244" s="2"/>
      <c r="AH244" s="2"/>
      <c r="AI244" s="2"/>
      <c r="AJ244" s="2"/>
      <c r="AK244" s="77"/>
      <c r="AL244" s="77"/>
      <c r="AM244" s="77"/>
    </row>
    <row r="245" spans="31:39" x14ac:dyDescent="0.3">
      <c r="AE245" s="2"/>
      <c r="AF245" s="2"/>
      <c r="AG245" s="2"/>
      <c r="AH245" s="2"/>
      <c r="AI245" s="2"/>
      <c r="AJ245" s="2"/>
      <c r="AK245" s="77"/>
      <c r="AL245" s="77"/>
      <c r="AM245" s="77"/>
    </row>
    <row r="246" spans="31:39" x14ac:dyDescent="0.3">
      <c r="AE246" s="2"/>
      <c r="AF246" s="2"/>
      <c r="AG246" s="2"/>
      <c r="AH246" s="2"/>
      <c r="AI246" s="2"/>
      <c r="AJ246" s="2"/>
      <c r="AK246" s="77"/>
      <c r="AL246" s="77"/>
      <c r="AM246" s="77"/>
    </row>
    <row r="247" spans="31:39" x14ac:dyDescent="0.3">
      <c r="AE247" s="2"/>
      <c r="AF247" s="2"/>
      <c r="AG247" s="2"/>
      <c r="AH247" s="2"/>
      <c r="AI247" s="2"/>
      <c r="AJ247" s="2"/>
      <c r="AK247" s="77"/>
      <c r="AL247" s="77"/>
      <c r="AM247" s="77"/>
    </row>
    <row r="248" spans="31:39" x14ac:dyDescent="0.3">
      <c r="AE248" s="2"/>
      <c r="AF248" s="2"/>
      <c r="AG248" s="2"/>
      <c r="AH248" s="2"/>
      <c r="AI248" s="2"/>
      <c r="AJ248" s="2"/>
      <c r="AK248" s="77"/>
      <c r="AL248" s="77"/>
      <c r="AM248" s="77"/>
    </row>
    <row r="249" spans="31:39" x14ac:dyDescent="0.3">
      <c r="AE249" s="2"/>
      <c r="AF249" s="2"/>
      <c r="AG249" s="2"/>
      <c r="AH249" s="2"/>
      <c r="AI249" s="2"/>
      <c r="AJ249" s="2"/>
      <c r="AK249" s="77"/>
      <c r="AL249" s="77"/>
      <c r="AM249" s="77"/>
    </row>
    <row r="250" spans="31:39" x14ac:dyDescent="0.3">
      <c r="AE250" s="2"/>
      <c r="AF250" s="2"/>
      <c r="AG250" s="2"/>
      <c r="AH250" s="2"/>
      <c r="AI250" s="2"/>
      <c r="AJ250" s="2"/>
      <c r="AK250" s="77"/>
      <c r="AL250" s="77"/>
      <c r="AM250" s="77"/>
    </row>
    <row r="251" spans="31:39" x14ac:dyDescent="0.3">
      <c r="AE251" s="2"/>
      <c r="AF251" s="2"/>
      <c r="AG251" s="2"/>
      <c r="AH251" s="2"/>
      <c r="AI251" s="2"/>
      <c r="AJ251" s="2"/>
      <c r="AK251" s="77"/>
      <c r="AL251" s="77"/>
      <c r="AM251" s="77"/>
    </row>
    <row r="252" spans="31:39" x14ac:dyDescent="0.3">
      <c r="AE252" s="2"/>
      <c r="AF252" s="2"/>
      <c r="AG252" s="2"/>
      <c r="AH252" s="2"/>
      <c r="AI252" s="2"/>
      <c r="AJ252" s="2"/>
      <c r="AK252" s="77"/>
      <c r="AL252" s="77"/>
      <c r="AM252" s="77"/>
    </row>
    <row r="253" spans="31:39" x14ac:dyDescent="0.3">
      <c r="AE253" s="2"/>
      <c r="AF253" s="2"/>
      <c r="AG253" s="2"/>
      <c r="AH253" s="2"/>
      <c r="AI253" s="2"/>
      <c r="AJ253" s="2"/>
      <c r="AK253" s="77"/>
      <c r="AL253" s="77"/>
      <c r="AM253" s="77"/>
    </row>
    <row r="254" spans="31:39" x14ac:dyDescent="0.3">
      <c r="AE254" s="2"/>
      <c r="AF254" s="2"/>
      <c r="AG254" s="2"/>
      <c r="AH254" s="2"/>
      <c r="AI254" s="2"/>
      <c r="AJ254" s="2"/>
      <c r="AK254" s="77"/>
      <c r="AL254" s="77"/>
      <c r="AM254" s="77"/>
    </row>
    <row r="255" spans="31:39" x14ac:dyDescent="0.3">
      <c r="AE255" s="2"/>
      <c r="AF255" s="2"/>
      <c r="AG255" s="2"/>
      <c r="AH255" s="2"/>
      <c r="AI255" s="2"/>
      <c r="AJ255" s="2"/>
      <c r="AK255" s="77"/>
      <c r="AL255" s="77"/>
      <c r="AM255" s="77"/>
    </row>
    <row r="256" spans="31:39" x14ac:dyDescent="0.3">
      <c r="AE256" s="2"/>
      <c r="AF256" s="2"/>
      <c r="AG256" s="2"/>
      <c r="AH256" s="2"/>
      <c r="AI256" s="2"/>
      <c r="AJ256" s="2"/>
      <c r="AK256" s="77"/>
      <c r="AL256" s="77"/>
      <c r="AM256" s="77"/>
    </row>
    <row r="257" spans="31:39" x14ac:dyDescent="0.3">
      <c r="AE257" s="2"/>
      <c r="AF257" s="2"/>
      <c r="AG257" s="2"/>
      <c r="AH257" s="2"/>
      <c r="AI257" s="2"/>
      <c r="AJ257" s="2"/>
      <c r="AK257" s="77"/>
      <c r="AL257" s="77"/>
      <c r="AM257" s="77"/>
    </row>
    <row r="258" spans="31:39" x14ac:dyDescent="0.3">
      <c r="AE258" s="2"/>
      <c r="AF258" s="2"/>
      <c r="AG258" s="2"/>
      <c r="AH258" s="2"/>
      <c r="AI258" s="2"/>
      <c r="AJ258" s="2"/>
      <c r="AK258" s="77"/>
      <c r="AL258" s="77"/>
      <c r="AM258" s="77"/>
    </row>
    <row r="259" spans="31:39" x14ac:dyDescent="0.3">
      <c r="AE259" s="2"/>
      <c r="AF259" s="2"/>
      <c r="AG259" s="2"/>
      <c r="AH259" s="2"/>
      <c r="AI259" s="2"/>
      <c r="AJ259" s="2"/>
      <c r="AK259" s="77"/>
      <c r="AL259" s="77"/>
      <c r="AM259" s="77"/>
    </row>
    <row r="260" spans="31:39" x14ac:dyDescent="0.3">
      <c r="AE260" s="2"/>
      <c r="AF260" s="2"/>
      <c r="AG260" s="2"/>
      <c r="AH260" s="2"/>
      <c r="AI260" s="2"/>
      <c r="AJ260" s="2"/>
      <c r="AK260" s="77"/>
      <c r="AL260" s="77"/>
      <c r="AM260" s="77"/>
    </row>
    <row r="261" spans="31:39" x14ac:dyDescent="0.3">
      <c r="AE261" s="2"/>
      <c r="AF261" s="2"/>
      <c r="AG261" s="2"/>
      <c r="AH261" s="2"/>
      <c r="AI261" s="2"/>
      <c r="AJ261" s="2"/>
      <c r="AK261" s="77"/>
      <c r="AL261" s="77"/>
      <c r="AM261" s="77"/>
    </row>
    <row r="262" spans="31:39" x14ac:dyDescent="0.3">
      <c r="AE262" s="2"/>
      <c r="AF262" s="2"/>
      <c r="AG262" s="2"/>
      <c r="AH262" s="2"/>
      <c r="AI262" s="2"/>
      <c r="AJ262" s="2"/>
      <c r="AK262" s="77"/>
      <c r="AL262" s="77"/>
      <c r="AM262" s="77"/>
    </row>
    <row r="263" spans="31:39" x14ac:dyDescent="0.3">
      <c r="AE263" s="2"/>
      <c r="AF263" s="2"/>
      <c r="AG263" s="2"/>
      <c r="AH263" s="2"/>
      <c r="AI263" s="2"/>
      <c r="AJ263" s="2"/>
      <c r="AK263" s="77"/>
      <c r="AL263" s="77"/>
      <c r="AM263" s="77"/>
    </row>
    <row r="264" spans="31:39" x14ac:dyDescent="0.3">
      <c r="AE264" s="2"/>
      <c r="AF264" s="2"/>
      <c r="AG264" s="2"/>
      <c r="AH264" s="2"/>
      <c r="AI264" s="2"/>
      <c r="AJ264" s="2"/>
      <c r="AK264" s="77"/>
      <c r="AL264" s="77"/>
      <c r="AM264" s="77"/>
    </row>
    <row r="265" spans="31:39" x14ac:dyDescent="0.3">
      <c r="AE265" s="2"/>
      <c r="AF265" s="2"/>
      <c r="AG265" s="2"/>
      <c r="AH265" s="2"/>
      <c r="AI265" s="2"/>
      <c r="AJ265" s="2"/>
      <c r="AK265" s="77"/>
      <c r="AL265" s="77"/>
      <c r="AM265" s="77"/>
    </row>
    <row r="266" spans="31:39" x14ac:dyDescent="0.3">
      <c r="AE266" s="2"/>
      <c r="AF266" s="2"/>
      <c r="AG266" s="2"/>
      <c r="AH266" s="2"/>
      <c r="AI266" s="2"/>
      <c r="AJ266" s="2"/>
      <c r="AK266" s="77"/>
      <c r="AL266" s="77"/>
      <c r="AM266" s="77"/>
    </row>
    <row r="267" spans="31:39" x14ac:dyDescent="0.3">
      <c r="AE267" s="2"/>
      <c r="AF267" s="2"/>
      <c r="AG267" s="2"/>
      <c r="AH267" s="2"/>
      <c r="AI267" s="2"/>
      <c r="AJ267" s="2"/>
      <c r="AK267" s="77"/>
      <c r="AL267" s="77"/>
      <c r="AM267" s="77"/>
    </row>
    <row r="268" spans="31:39" x14ac:dyDescent="0.3">
      <c r="AE268" s="2"/>
      <c r="AF268" s="2"/>
      <c r="AG268" s="2"/>
      <c r="AH268" s="2"/>
      <c r="AI268" s="2"/>
      <c r="AJ268" s="2"/>
      <c r="AK268" s="77"/>
      <c r="AL268" s="77"/>
      <c r="AM268" s="77"/>
    </row>
    <row r="269" spans="31:39" x14ac:dyDescent="0.3">
      <c r="AE269" s="2"/>
      <c r="AF269" s="2"/>
      <c r="AG269" s="2"/>
      <c r="AH269" s="2"/>
      <c r="AI269" s="2"/>
      <c r="AJ269" s="2"/>
      <c r="AK269" s="77"/>
      <c r="AL269" s="77"/>
      <c r="AM269" s="77"/>
    </row>
    <row r="270" spans="31:39" x14ac:dyDescent="0.3">
      <c r="AE270" s="2"/>
      <c r="AF270" s="2"/>
      <c r="AG270" s="2"/>
      <c r="AH270" s="2"/>
      <c r="AI270" s="2"/>
      <c r="AJ270" s="2"/>
      <c r="AK270" s="77"/>
      <c r="AL270" s="77"/>
      <c r="AM270" s="77"/>
    </row>
    <row r="271" spans="31:39" x14ac:dyDescent="0.3">
      <c r="AE271" s="2"/>
      <c r="AF271" s="2"/>
      <c r="AG271" s="2"/>
      <c r="AH271" s="2"/>
      <c r="AI271" s="2"/>
      <c r="AJ271" s="2"/>
      <c r="AK271" s="77"/>
      <c r="AL271" s="77"/>
      <c r="AM271" s="77"/>
    </row>
    <row r="272" spans="31:39" x14ac:dyDescent="0.3">
      <c r="AE272" s="2"/>
      <c r="AF272" s="2"/>
      <c r="AG272" s="2"/>
      <c r="AH272" s="2"/>
      <c r="AI272" s="2"/>
      <c r="AJ272" s="2"/>
      <c r="AK272" s="77"/>
      <c r="AL272" s="77"/>
      <c r="AM272" s="77"/>
    </row>
    <row r="273" spans="31:39" x14ac:dyDescent="0.3">
      <c r="AE273" s="2"/>
      <c r="AF273" s="2"/>
      <c r="AG273" s="2"/>
      <c r="AH273" s="2"/>
      <c r="AI273" s="2"/>
      <c r="AJ273" s="2"/>
      <c r="AK273" s="77"/>
      <c r="AL273" s="77"/>
      <c r="AM273" s="77"/>
    </row>
    <row r="274" spans="31:39" x14ac:dyDescent="0.3">
      <c r="AE274" s="2"/>
      <c r="AF274" s="2"/>
      <c r="AG274" s="2"/>
      <c r="AH274" s="2"/>
      <c r="AI274" s="2"/>
      <c r="AJ274" s="2"/>
      <c r="AK274" s="77"/>
      <c r="AL274" s="77"/>
      <c r="AM274" s="77"/>
    </row>
    <row r="275" spans="31:39" x14ac:dyDescent="0.3">
      <c r="AE275" s="2"/>
      <c r="AF275" s="2"/>
      <c r="AG275" s="2"/>
      <c r="AH275" s="2"/>
      <c r="AI275" s="2"/>
      <c r="AJ275" s="2"/>
      <c r="AK275" s="77"/>
      <c r="AL275" s="77"/>
      <c r="AM275" s="77"/>
    </row>
    <row r="276" spans="31:39" x14ac:dyDescent="0.3">
      <c r="AE276" s="2"/>
      <c r="AF276" s="2"/>
      <c r="AG276" s="2"/>
      <c r="AH276" s="2"/>
      <c r="AI276" s="2"/>
      <c r="AJ276" s="2"/>
      <c r="AK276" s="77"/>
      <c r="AL276" s="77"/>
      <c r="AM276" s="77"/>
    </row>
    <row r="277" spans="31:39" x14ac:dyDescent="0.3">
      <c r="AE277" s="2"/>
      <c r="AF277" s="2"/>
      <c r="AG277" s="2"/>
      <c r="AH277" s="2"/>
      <c r="AI277" s="2"/>
      <c r="AJ277" s="2"/>
      <c r="AK277" s="77"/>
      <c r="AL277" s="77"/>
      <c r="AM277" s="77"/>
    </row>
    <row r="278" spans="31:39" x14ac:dyDescent="0.3">
      <c r="AE278" s="2"/>
      <c r="AF278" s="2"/>
      <c r="AG278" s="2"/>
      <c r="AH278" s="2"/>
      <c r="AI278" s="2"/>
      <c r="AJ278" s="2"/>
      <c r="AK278" s="77"/>
      <c r="AL278" s="77"/>
      <c r="AM278" s="77"/>
    </row>
    <row r="279" spans="31:39" x14ac:dyDescent="0.3">
      <c r="AE279" s="2"/>
      <c r="AF279" s="2"/>
      <c r="AG279" s="2"/>
      <c r="AH279" s="2"/>
      <c r="AI279" s="2"/>
      <c r="AJ279" s="2"/>
      <c r="AK279" s="77"/>
      <c r="AL279" s="77"/>
      <c r="AM279" s="77"/>
    </row>
    <row r="280" spans="31:39" x14ac:dyDescent="0.3">
      <c r="AE280" s="2"/>
      <c r="AF280" s="2"/>
      <c r="AG280" s="2"/>
      <c r="AH280" s="2"/>
      <c r="AI280" s="2"/>
      <c r="AJ280" s="2"/>
      <c r="AK280" s="77"/>
      <c r="AL280" s="77"/>
      <c r="AM280" s="77"/>
    </row>
    <row r="281" spans="31:39" x14ac:dyDescent="0.3">
      <c r="AE281" s="2"/>
      <c r="AF281" s="2"/>
      <c r="AG281" s="2"/>
      <c r="AH281" s="2"/>
      <c r="AI281" s="2"/>
      <c r="AJ281" s="2"/>
      <c r="AK281" s="77"/>
      <c r="AL281" s="77"/>
      <c r="AM281" s="77"/>
    </row>
    <row r="282" spans="31:39" x14ac:dyDescent="0.3">
      <c r="AE282" s="2"/>
      <c r="AF282" s="2"/>
      <c r="AG282" s="2"/>
      <c r="AH282" s="2"/>
      <c r="AI282" s="2"/>
      <c r="AJ282" s="2"/>
      <c r="AK282" s="77"/>
      <c r="AL282" s="77"/>
      <c r="AM282" s="77"/>
    </row>
    <row r="283" spans="31:39" x14ac:dyDescent="0.3">
      <c r="AE283" s="2"/>
      <c r="AF283" s="2"/>
      <c r="AG283" s="2"/>
      <c r="AH283" s="2"/>
      <c r="AI283" s="2"/>
      <c r="AJ283" s="2"/>
      <c r="AK283" s="77"/>
      <c r="AL283" s="77"/>
      <c r="AM283" s="77"/>
    </row>
    <row r="284" spans="31:39" x14ac:dyDescent="0.3">
      <c r="AE284" s="2"/>
      <c r="AF284" s="2"/>
      <c r="AG284" s="2"/>
      <c r="AH284" s="2"/>
      <c r="AI284" s="2"/>
      <c r="AJ284" s="2"/>
      <c r="AK284" s="77"/>
      <c r="AL284" s="77"/>
      <c r="AM284" s="77"/>
    </row>
    <row r="285" spans="31:39" x14ac:dyDescent="0.3">
      <c r="AE285" s="2"/>
      <c r="AF285" s="2"/>
      <c r="AG285" s="2"/>
      <c r="AH285" s="2"/>
      <c r="AI285" s="2"/>
      <c r="AJ285" s="2"/>
      <c r="AK285" s="77"/>
      <c r="AL285" s="77"/>
      <c r="AM285" s="77"/>
    </row>
    <row r="286" spans="31:39" x14ac:dyDescent="0.3">
      <c r="AE286" s="2"/>
      <c r="AF286" s="2"/>
      <c r="AG286" s="2"/>
      <c r="AH286" s="2"/>
      <c r="AI286" s="2"/>
      <c r="AJ286" s="2"/>
      <c r="AK286" s="77"/>
      <c r="AL286" s="77"/>
      <c r="AM286" s="77"/>
    </row>
    <row r="287" spans="31:39" x14ac:dyDescent="0.3">
      <c r="AE287" s="2"/>
      <c r="AF287" s="2"/>
      <c r="AG287" s="2"/>
      <c r="AH287" s="2"/>
      <c r="AI287" s="2"/>
      <c r="AJ287" s="2"/>
      <c r="AK287" s="77"/>
      <c r="AL287" s="77"/>
      <c r="AM287" s="77"/>
    </row>
    <row r="288" spans="31:39" x14ac:dyDescent="0.3">
      <c r="AE288" s="2"/>
      <c r="AF288" s="2"/>
      <c r="AG288" s="2"/>
      <c r="AH288" s="2"/>
      <c r="AI288" s="2"/>
      <c r="AJ288" s="2"/>
      <c r="AK288" s="77"/>
      <c r="AL288" s="77"/>
      <c r="AM288" s="77"/>
    </row>
    <row r="289" spans="31:39" x14ac:dyDescent="0.3">
      <c r="AE289" s="2"/>
      <c r="AF289" s="2"/>
      <c r="AG289" s="2"/>
      <c r="AH289" s="2"/>
      <c r="AI289" s="2"/>
      <c r="AJ289" s="2"/>
      <c r="AK289" s="77"/>
      <c r="AL289" s="77"/>
      <c r="AM289" s="77"/>
    </row>
    <row r="290" spans="31:39" x14ac:dyDescent="0.3">
      <c r="AE290" s="2"/>
      <c r="AF290" s="2"/>
      <c r="AG290" s="2"/>
      <c r="AH290" s="2"/>
      <c r="AI290" s="2"/>
      <c r="AJ290" s="2"/>
      <c r="AK290" s="77"/>
      <c r="AL290" s="77"/>
      <c r="AM290" s="77"/>
    </row>
    <row r="291" spans="31:39" x14ac:dyDescent="0.3">
      <c r="AE291" s="2"/>
      <c r="AF291" s="2"/>
      <c r="AG291" s="2"/>
      <c r="AH291" s="2"/>
      <c r="AI291" s="2"/>
      <c r="AJ291" s="2"/>
      <c r="AK291" s="77"/>
      <c r="AL291" s="77"/>
      <c r="AM291" s="77"/>
    </row>
    <row r="292" spans="31:39" x14ac:dyDescent="0.3">
      <c r="AE292" s="2"/>
      <c r="AF292" s="2"/>
      <c r="AG292" s="2"/>
      <c r="AH292" s="2"/>
      <c r="AI292" s="2"/>
      <c r="AJ292" s="2"/>
      <c r="AK292" s="77"/>
      <c r="AL292" s="77"/>
      <c r="AM292" s="77"/>
    </row>
    <row r="293" spans="31:39" x14ac:dyDescent="0.3">
      <c r="AE293" s="2"/>
      <c r="AF293" s="2"/>
      <c r="AG293" s="2"/>
      <c r="AH293" s="2"/>
      <c r="AI293" s="2"/>
      <c r="AJ293" s="2"/>
      <c r="AK293" s="77"/>
      <c r="AL293" s="77"/>
      <c r="AM293" s="77"/>
    </row>
    <row r="294" spans="31:39" x14ac:dyDescent="0.3">
      <c r="AE294" s="2"/>
      <c r="AF294" s="2"/>
      <c r="AG294" s="2"/>
      <c r="AH294" s="2"/>
      <c r="AI294" s="2"/>
      <c r="AJ294" s="2"/>
      <c r="AK294" s="77"/>
      <c r="AL294" s="77"/>
      <c r="AM294" s="77"/>
    </row>
    <row r="295" spans="31:39" x14ac:dyDescent="0.3">
      <c r="AE295" s="2"/>
      <c r="AF295" s="2"/>
      <c r="AG295" s="2"/>
      <c r="AH295" s="2"/>
      <c r="AI295" s="2"/>
      <c r="AJ295" s="2"/>
      <c r="AK295" s="77"/>
      <c r="AL295" s="77"/>
      <c r="AM295" s="77"/>
    </row>
    <row r="296" spans="31:39" x14ac:dyDescent="0.3">
      <c r="AE296" s="2"/>
      <c r="AF296" s="2"/>
      <c r="AG296" s="2"/>
      <c r="AH296" s="2"/>
      <c r="AI296" s="2"/>
      <c r="AJ296" s="2"/>
      <c r="AK296" s="77"/>
      <c r="AL296" s="77"/>
      <c r="AM296" s="77"/>
    </row>
    <row r="297" spans="31:39" x14ac:dyDescent="0.3">
      <c r="AE297" s="2"/>
      <c r="AF297" s="2"/>
      <c r="AG297" s="2"/>
      <c r="AH297" s="2"/>
      <c r="AI297" s="2"/>
      <c r="AJ297" s="2"/>
      <c r="AK297" s="77"/>
      <c r="AL297" s="77"/>
      <c r="AM297" s="77"/>
    </row>
    <row r="298" spans="31:39" x14ac:dyDescent="0.3">
      <c r="AE298" s="2"/>
      <c r="AF298" s="2"/>
      <c r="AG298" s="2"/>
      <c r="AH298" s="2"/>
      <c r="AI298" s="2"/>
      <c r="AJ298" s="2"/>
      <c r="AK298" s="77"/>
      <c r="AL298" s="77"/>
      <c r="AM298" s="77"/>
    </row>
    <row r="299" spans="31:39" x14ac:dyDescent="0.3">
      <c r="AE299" s="2"/>
      <c r="AF299" s="2"/>
      <c r="AG299" s="2"/>
      <c r="AH299" s="2"/>
      <c r="AI299" s="2"/>
      <c r="AJ299" s="2"/>
      <c r="AK299" s="77"/>
      <c r="AL299" s="77"/>
      <c r="AM299" s="77"/>
    </row>
    <row r="300" spans="31:39" x14ac:dyDescent="0.3">
      <c r="AE300" s="2"/>
      <c r="AF300" s="2"/>
      <c r="AG300" s="2"/>
      <c r="AH300" s="2"/>
      <c r="AI300" s="2"/>
      <c r="AJ300" s="2"/>
      <c r="AK300" s="77"/>
      <c r="AL300" s="77"/>
      <c r="AM300" s="77"/>
    </row>
    <row r="301" spans="31:39" x14ac:dyDescent="0.3">
      <c r="AE301" s="2"/>
      <c r="AF301" s="2"/>
      <c r="AG301" s="2"/>
      <c r="AH301" s="2"/>
      <c r="AI301" s="2"/>
      <c r="AJ301" s="2"/>
      <c r="AK301" s="77"/>
      <c r="AL301" s="77"/>
      <c r="AM301" s="77"/>
    </row>
    <row r="302" spans="31:39" x14ac:dyDescent="0.3">
      <c r="AE302" s="2"/>
      <c r="AF302" s="2"/>
      <c r="AG302" s="2"/>
      <c r="AH302" s="2"/>
      <c r="AI302" s="2"/>
      <c r="AJ302" s="2"/>
      <c r="AK302" s="77"/>
      <c r="AL302" s="77"/>
      <c r="AM302" s="77"/>
    </row>
    <row r="303" spans="31:39" x14ac:dyDescent="0.3">
      <c r="AE303" s="2"/>
      <c r="AF303" s="2"/>
      <c r="AG303" s="2"/>
      <c r="AH303" s="2"/>
      <c r="AI303" s="2"/>
      <c r="AJ303" s="2"/>
      <c r="AK303" s="77"/>
      <c r="AL303" s="77"/>
      <c r="AM303" s="77"/>
    </row>
    <row r="304" spans="31:39" x14ac:dyDescent="0.3">
      <c r="AE304" s="2"/>
      <c r="AF304" s="2"/>
      <c r="AG304" s="2"/>
      <c r="AH304" s="2"/>
      <c r="AI304" s="2"/>
      <c r="AJ304" s="2"/>
      <c r="AK304" s="77"/>
      <c r="AL304" s="77"/>
      <c r="AM304" s="77"/>
    </row>
    <row r="305" spans="31:39" x14ac:dyDescent="0.3">
      <c r="AE305" s="2"/>
      <c r="AF305" s="2"/>
      <c r="AG305" s="2"/>
      <c r="AH305" s="2"/>
      <c r="AI305" s="2"/>
      <c r="AJ305" s="2"/>
      <c r="AK305" s="77"/>
      <c r="AL305" s="77"/>
      <c r="AM305" s="77"/>
    </row>
    <row r="306" spans="31:39" x14ac:dyDescent="0.3">
      <c r="AE306" s="2"/>
      <c r="AF306" s="2"/>
      <c r="AG306" s="2"/>
      <c r="AH306" s="2"/>
      <c r="AI306" s="2"/>
      <c r="AJ306" s="2"/>
      <c r="AK306" s="77"/>
      <c r="AL306" s="77"/>
      <c r="AM306" s="77"/>
    </row>
    <row r="307" spans="31:39" x14ac:dyDescent="0.3">
      <c r="AE307" s="2"/>
      <c r="AF307" s="2"/>
      <c r="AG307" s="2"/>
      <c r="AH307" s="2"/>
      <c r="AI307" s="2"/>
      <c r="AJ307" s="2"/>
      <c r="AK307" s="77"/>
      <c r="AL307" s="77"/>
      <c r="AM307" s="77"/>
    </row>
    <row r="308" spans="31:39" x14ac:dyDescent="0.3">
      <c r="AE308" s="2"/>
      <c r="AF308" s="2"/>
      <c r="AG308" s="2"/>
      <c r="AH308" s="2"/>
      <c r="AI308" s="2"/>
      <c r="AJ308" s="2"/>
      <c r="AK308" s="77"/>
      <c r="AL308" s="77"/>
      <c r="AM308" s="77"/>
    </row>
    <row r="309" spans="31:39" x14ac:dyDescent="0.3">
      <c r="AE309" s="2"/>
      <c r="AF309" s="2"/>
      <c r="AG309" s="2"/>
      <c r="AH309" s="2"/>
      <c r="AI309" s="2"/>
      <c r="AJ309" s="2"/>
      <c r="AK309" s="77"/>
      <c r="AL309" s="77"/>
      <c r="AM309" s="77"/>
    </row>
    <row r="310" spans="31:39" x14ac:dyDescent="0.3">
      <c r="AE310" s="2"/>
      <c r="AF310" s="2"/>
      <c r="AG310" s="2"/>
      <c r="AH310" s="2"/>
      <c r="AI310" s="2"/>
      <c r="AJ310" s="2"/>
      <c r="AK310" s="77"/>
      <c r="AL310" s="77"/>
      <c r="AM310" s="77"/>
    </row>
    <row r="311" spans="31:39" x14ac:dyDescent="0.3">
      <c r="AE311" s="2"/>
      <c r="AF311" s="2"/>
      <c r="AG311" s="2"/>
      <c r="AH311" s="2"/>
      <c r="AI311" s="2"/>
      <c r="AJ311" s="2"/>
      <c r="AK311" s="77"/>
      <c r="AL311" s="77"/>
      <c r="AM311" s="77"/>
    </row>
    <row r="312" spans="31:39" x14ac:dyDescent="0.3">
      <c r="AE312" s="2"/>
      <c r="AF312" s="2"/>
      <c r="AG312" s="2"/>
      <c r="AH312" s="2"/>
      <c r="AI312" s="2"/>
      <c r="AJ312" s="2"/>
      <c r="AK312" s="77"/>
      <c r="AL312" s="77"/>
      <c r="AM312" s="77"/>
    </row>
    <row r="313" spans="31:39" x14ac:dyDescent="0.3">
      <c r="AE313" s="2"/>
      <c r="AF313" s="2"/>
      <c r="AG313" s="2"/>
      <c r="AH313" s="2"/>
      <c r="AI313" s="2"/>
      <c r="AJ313" s="2"/>
      <c r="AK313" s="77"/>
      <c r="AL313" s="77"/>
      <c r="AM313" s="77"/>
    </row>
    <row r="314" spans="31:39" x14ac:dyDescent="0.3">
      <c r="AE314" s="2"/>
      <c r="AF314" s="2"/>
      <c r="AG314" s="2"/>
      <c r="AH314" s="2"/>
      <c r="AI314" s="2"/>
      <c r="AJ314" s="2"/>
      <c r="AK314" s="77"/>
      <c r="AL314" s="77"/>
      <c r="AM314" s="77"/>
    </row>
    <row r="315" spans="31:39" x14ac:dyDescent="0.3">
      <c r="AE315" s="2"/>
      <c r="AF315" s="2"/>
      <c r="AG315" s="2"/>
      <c r="AH315" s="2"/>
      <c r="AI315" s="2"/>
      <c r="AJ315" s="2"/>
      <c r="AK315" s="77"/>
      <c r="AL315" s="77"/>
      <c r="AM315" s="77"/>
    </row>
    <row r="316" spans="31:39" x14ac:dyDescent="0.3">
      <c r="AE316" s="2"/>
      <c r="AF316" s="2"/>
      <c r="AG316" s="2"/>
      <c r="AH316" s="2"/>
      <c r="AI316" s="2"/>
      <c r="AJ316" s="2"/>
      <c r="AK316" s="77"/>
      <c r="AL316" s="77"/>
      <c r="AM316" s="77"/>
    </row>
    <row r="317" spans="31:39" x14ac:dyDescent="0.3">
      <c r="AE317" s="2"/>
      <c r="AF317" s="2"/>
      <c r="AG317" s="2"/>
      <c r="AH317" s="2"/>
      <c r="AI317" s="2"/>
      <c r="AJ317" s="2"/>
      <c r="AK317" s="77"/>
      <c r="AL317" s="77"/>
      <c r="AM317" s="77"/>
    </row>
    <row r="318" spans="31:39" x14ac:dyDescent="0.3">
      <c r="AE318" s="2"/>
      <c r="AF318" s="2"/>
      <c r="AG318" s="2"/>
      <c r="AH318" s="2"/>
      <c r="AI318" s="2"/>
      <c r="AJ318" s="2"/>
      <c r="AK318" s="77"/>
      <c r="AL318" s="77"/>
      <c r="AM318" s="77"/>
    </row>
    <row r="319" spans="31:39" x14ac:dyDescent="0.3">
      <c r="AE319" s="2"/>
      <c r="AF319" s="2"/>
      <c r="AG319" s="2"/>
      <c r="AH319" s="2"/>
      <c r="AI319" s="2"/>
      <c r="AJ319" s="2"/>
      <c r="AK319" s="77"/>
      <c r="AL319" s="77"/>
      <c r="AM319" s="77"/>
    </row>
    <row r="320" spans="31:39" x14ac:dyDescent="0.3">
      <c r="AE320" s="2"/>
      <c r="AF320" s="2"/>
      <c r="AG320" s="2"/>
      <c r="AH320" s="2"/>
      <c r="AI320" s="2"/>
      <c r="AJ320" s="2"/>
      <c r="AK320" s="77"/>
      <c r="AL320" s="77"/>
      <c r="AM320" s="77"/>
    </row>
    <row r="321" spans="31:39" x14ac:dyDescent="0.3">
      <c r="AE321" s="2"/>
      <c r="AF321" s="2"/>
      <c r="AG321" s="2"/>
      <c r="AH321" s="2"/>
      <c r="AI321" s="2"/>
      <c r="AJ321" s="2"/>
      <c r="AK321" s="77"/>
      <c r="AL321" s="77"/>
      <c r="AM321" s="77"/>
    </row>
    <row r="322" spans="31:39" x14ac:dyDescent="0.3">
      <c r="AE322" s="2"/>
      <c r="AF322" s="2"/>
      <c r="AG322" s="2"/>
      <c r="AH322" s="2"/>
      <c r="AI322" s="2"/>
      <c r="AJ322" s="2"/>
      <c r="AK322" s="77"/>
      <c r="AL322" s="77"/>
      <c r="AM322" s="77"/>
    </row>
    <row r="323" spans="31:39" x14ac:dyDescent="0.3">
      <c r="AE323" s="2"/>
      <c r="AF323" s="2"/>
      <c r="AG323" s="2"/>
      <c r="AH323" s="2"/>
      <c r="AI323" s="2"/>
      <c r="AJ323" s="2"/>
      <c r="AK323" s="77"/>
      <c r="AL323" s="77"/>
      <c r="AM323" s="77"/>
    </row>
    <row r="324" spans="31:39" x14ac:dyDescent="0.3">
      <c r="AE324" s="2"/>
      <c r="AF324" s="2"/>
      <c r="AG324" s="2"/>
      <c r="AH324" s="2"/>
      <c r="AI324" s="2"/>
      <c r="AJ324" s="2"/>
      <c r="AK324" s="77"/>
      <c r="AL324" s="77"/>
      <c r="AM324" s="77"/>
    </row>
    <row r="325" spans="31:39" x14ac:dyDescent="0.3">
      <c r="AE325" s="2"/>
      <c r="AF325" s="2"/>
      <c r="AG325" s="2"/>
      <c r="AH325" s="2"/>
      <c r="AI325" s="2"/>
      <c r="AJ325" s="2"/>
      <c r="AK325" s="77"/>
      <c r="AL325" s="77"/>
      <c r="AM325" s="77"/>
    </row>
    <row r="326" spans="31:39" x14ac:dyDescent="0.3">
      <c r="AE326" s="2"/>
      <c r="AF326" s="2"/>
      <c r="AG326" s="2"/>
      <c r="AH326" s="2"/>
      <c r="AI326" s="2"/>
      <c r="AJ326" s="2"/>
      <c r="AK326" s="77"/>
      <c r="AL326" s="77"/>
      <c r="AM326" s="77"/>
    </row>
    <row r="327" spans="31:39" x14ac:dyDescent="0.3">
      <c r="AE327" s="2"/>
      <c r="AF327" s="2"/>
      <c r="AG327" s="2"/>
      <c r="AH327" s="2"/>
      <c r="AI327" s="2"/>
      <c r="AJ327" s="2"/>
      <c r="AK327" s="77"/>
      <c r="AL327" s="77"/>
      <c r="AM327" s="77"/>
    </row>
    <row r="328" spans="31:39" x14ac:dyDescent="0.3">
      <c r="AE328" s="2"/>
      <c r="AF328" s="2"/>
      <c r="AG328" s="2"/>
      <c r="AH328" s="2"/>
      <c r="AI328" s="2"/>
      <c r="AJ328" s="2"/>
      <c r="AK328" s="77"/>
      <c r="AL328" s="77"/>
      <c r="AM328" s="77"/>
    </row>
    <row r="329" spans="31:39" x14ac:dyDescent="0.3">
      <c r="AE329" s="2"/>
      <c r="AF329" s="2"/>
      <c r="AG329" s="2"/>
      <c r="AH329" s="2"/>
      <c r="AI329" s="2"/>
      <c r="AJ329" s="2"/>
      <c r="AK329" s="77"/>
      <c r="AL329" s="77"/>
      <c r="AM329" s="77"/>
    </row>
    <row r="330" spans="31:39" x14ac:dyDescent="0.3">
      <c r="AE330" s="2"/>
      <c r="AF330" s="2"/>
      <c r="AG330" s="2"/>
      <c r="AH330" s="2"/>
      <c r="AI330" s="2"/>
      <c r="AJ330" s="2"/>
      <c r="AK330" s="77"/>
      <c r="AL330" s="77"/>
      <c r="AM330" s="77"/>
    </row>
    <row r="331" spans="31:39" x14ac:dyDescent="0.3">
      <c r="AE331" s="2"/>
      <c r="AF331" s="2"/>
      <c r="AG331" s="2"/>
      <c r="AH331" s="2"/>
      <c r="AI331" s="2"/>
      <c r="AJ331" s="2"/>
      <c r="AK331" s="77"/>
      <c r="AL331" s="77"/>
      <c r="AM331" s="77"/>
    </row>
    <row r="332" spans="31:39" x14ac:dyDescent="0.3">
      <c r="AE332" s="2"/>
      <c r="AF332" s="2"/>
      <c r="AG332" s="2"/>
      <c r="AH332" s="2"/>
      <c r="AI332" s="2"/>
      <c r="AJ332" s="2"/>
      <c r="AK332" s="77"/>
      <c r="AL332" s="77"/>
      <c r="AM332" s="77"/>
    </row>
    <row r="333" spans="31:39" x14ac:dyDescent="0.3">
      <c r="AE333" s="2"/>
      <c r="AF333" s="2"/>
      <c r="AG333" s="2"/>
      <c r="AH333" s="2"/>
      <c r="AI333" s="2"/>
      <c r="AJ333" s="2"/>
      <c r="AK333" s="77"/>
      <c r="AL333" s="77"/>
      <c r="AM333" s="77"/>
    </row>
    <row r="334" spans="31:39" x14ac:dyDescent="0.3">
      <c r="AE334" s="2"/>
      <c r="AF334" s="2"/>
      <c r="AG334" s="2"/>
      <c r="AH334" s="2"/>
      <c r="AI334" s="2"/>
      <c r="AJ334" s="2"/>
      <c r="AK334" s="77"/>
      <c r="AL334" s="77"/>
      <c r="AM334" s="77"/>
    </row>
    <row r="335" spans="31:39" x14ac:dyDescent="0.3">
      <c r="AE335" s="2"/>
      <c r="AF335" s="2"/>
      <c r="AG335" s="2"/>
      <c r="AH335" s="2"/>
      <c r="AI335" s="2"/>
      <c r="AJ335" s="2"/>
      <c r="AK335" s="77"/>
      <c r="AL335" s="77"/>
      <c r="AM335" s="77"/>
    </row>
    <row r="336" spans="31:39" x14ac:dyDescent="0.3">
      <c r="AE336" s="2"/>
      <c r="AF336" s="2"/>
      <c r="AG336" s="2"/>
      <c r="AH336" s="2"/>
      <c r="AI336" s="2"/>
      <c r="AJ336" s="2"/>
      <c r="AK336" s="77"/>
      <c r="AL336" s="77"/>
      <c r="AM336" s="77"/>
    </row>
    <row r="337" spans="31:39" x14ac:dyDescent="0.3">
      <c r="AE337" s="2"/>
      <c r="AF337" s="2"/>
      <c r="AG337" s="2"/>
      <c r="AH337" s="2"/>
      <c r="AI337" s="2"/>
      <c r="AJ337" s="2"/>
      <c r="AK337" s="77"/>
      <c r="AL337" s="77"/>
      <c r="AM337" s="77"/>
    </row>
    <row r="338" spans="31:39" x14ac:dyDescent="0.3">
      <c r="AE338" s="2"/>
      <c r="AF338" s="2"/>
      <c r="AG338" s="2"/>
      <c r="AH338" s="2"/>
      <c r="AI338" s="2"/>
      <c r="AJ338" s="2"/>
      <c r="AK338" s="77"/>
      <c r="AL338" s="77"/>
      <c r="AM338" s="77"/>
    </row>
    <row r="339" spans="31:39" x14ac:dyDescent="0.3">
      <c r="AE339" s="2"/>
      <c r="AF339" s="2"/>
      <c r="AG339" s="2"/>
      <c r="AH339" s="2"/>
      <c r="AI339" s="2"/>
      <c r="AJ339" s="2"/>
      <c r="AK339" s="77"/>
      <c r="AL339" s="77"/>
      <c r="AM339" s="77"/>
    </row>
    <row r="340" spans="31:39" x14ac:dyDescent="0.3">
      <c r="AE340" s="2"/>
      <c r="AF340" s="2"/>
      <c r="AG340" s="2"/>
      <c r="AH340" s="2"/>
      <c r="AI340" s="2"/>
      <c r="AJ340" s="2"/>
      <c r="AK340" s="77"/>
      <c r="AL340" s="77"/>
      <c r="AM340" s="77"/>
    </row>
    <row r="341" spans="31:39" x14ac:dyDescent="0.3">
      <c r="AE341" s="2"/>
      <c r="AF341" s="2"/>
      <c r="AG341" s="2"/>
      <c r="AH341" s="2"/>
      <c r="AI341" s="2"/>
      <c r="AJ341" s="2"/>
      <c r="AK341" s="77"/>
      <c r="AL341" s="77"/>
      <c r="AM341" s="77"/>
    </row>
    <row r="342" spans="31:39" x14ac:dyDescent="0.3">
      <c r="AE342" s="2"/>
      <c r="AF342" s="2"/>
      <c r="AG342" s="2"/>
      <c r="AH342" s="2"/>
      <c r="AI342" s="2"/>
      <c r="AJ342" s="2"/>
      <c r="AK342" s="77"/>
      <c r="AL342" s="77"/>
      <c r="AM342" s="77"/>
    </row>
    <row r="343" spans="31:39" x14ac:dyDescent="0.3">
      <c r="AE343" s="2"/>
      <c r="AF343" s="2"/>
      <c r="AG343" s="2"/>
      <c r="AH343" s="2"/>
      <c r="AI343" s="2"/>
      <c r="AJ343" s="2"/>
      <c r="AK343" s="77"/>
      <c r="AL343" s="77"/>
      <c r="AM343" s="77"/>
    </row>
    <row r="344" spans="31:39" x14ac:dyDescent="0.3">
      <c r="AE344" s="2"/>
      <c r="AF344" s="2"/>
      <c r="AG344" s="2"/>
      <c r="AH344" s="2"/>
      <c r="AI344" s="2"/>
      <c r="AJ344" s="2"/>
      <c r="AK344" s="77"/>
      <c r="AL344" s="77"/>
      <c r="AM344" s="77"/>
    </row>
    <row r="345" spans="31:39" x14ac:dyDescent="0.3">
      <c r="AE345" s="2"/>
      <c r="AF345" s="2"/>
      <c r="AG345" s="2"/>
      <c r="AH345" s="2"/>
      <c r="AI345" s="2"/>
      <c r="AJ345" s="2"/>
      <c r="AK345" s="77"/>
      <c r="AL345" s="77"/>
      <c r="AM345" s="77"/>
    </row>
    <row r="346" spans="31:39" x14ac:dyDescent="0.3">
      <c r="AE346" s="2"/>
      <c r="AF346" s="2"/>
      <c r="AG346" s="2"/>
      <c r="AH346" s="2"/>
      <c r="AI346" s="2"/>
      <c r="AJ346" s="2"/>
      <c r="AK346" s="77"/>
      <c r="AL346" s="77"/>
      <c r="AM346" s="77"/>
    </row>
    <row r="347" spans="31:39" x14ac:dyDescent="0.3">
      <c r="AE347" s="2"/>
      <c r="AF347" s="2"/>
      <c r="AG347" s="2"/>
      <c r="AH347" s="2"/>
      <c r="AI347" s="2"/>
      <c r="AJ347" s="2"/>
      <c r="AK347" s="77"/>
      <c r="AL347" s="77"/>
      <c r="AM347" s="77"/>
    </row>
    <row r="348" spans="31:39" x14ac:dyDescent="0.3">
      <c r="AE348" s="2"/>
      <c r="AF348" s="2"/>
      <c r="AG348" s="2"/>
      <c r="AH348" s="2"/>
      <c r="AI348" s="2"/>
      <c r="AJ348" s="2"/>
      <c r="AK348" s="77"/>
      <c r="AL348" s="77"/>
      <c r="AM348" s="77"/>
    </row>
    <row r="349" spans="31:39" x14ac:dyDescent="0.3">
      <c r="AE349" s="2"/>
      <c r="AF349" s="2"/>
      <c r="AG349" s="2"/>
      <c r="AH349" s="2"/>
      <c r="AI349" s="2"/>
      <c r="AJ349" s="2"/>
      <c r="AK349" s="77"/>
      <c r="AL349" s="77"/>
      <c r="AM349" s="77"/>
    </row>
    <row r="350" spans="31:39" x14ac:dyDescent="0.3">
      <c r="AE350" s="2"/>
      <c r="AF350" s="2"/>
      <c r="AG350" s="2"/>
      <c r="AH350" s="2"/>
      <c r="AI350" s="2"/>
      <c r="AJ350" s="2"/>
      <c r="AK350" s="77"/>
      <c r="AL350" s="77"/>
      <c r="AM350" s="77"/>
    </row>
    <row r="351" spans="31:39" x14ac:dyDescent="0.3">
      <c r="AE351" s="2"/>
      <c r="AF351" s="2"/>
      <c r="AG351" s="2"/>
      <c r="AH351" s="2"/>
      <c r="AI351" s="2"/>
      <c r="AJ351" s="2"/>
      <c r="AK351" s="77"/>
      <c r="AL351" s="77"/>
      <c r="AM351" s="77"/>
    </row>
    <row r="352" spans="31:39" x14ac:dyDescent="0.3">
      <c r="AE352" s="2"/>
      <c r="AF352" s="2"/>
      <c r="AG352" s="2"/>
      <c r="AH352" s="2"/>
      <c r="AI352" s="2"/>
      <c r="AJ352" s="2"/>
      <c r="AK352" s="77"/>
      <c r="AL352" s="77"/>
      <c r="AM352" s="77"/>
    </row>
    <row r="353" spans="31:39" x14ac:dyDescent="0.3">
      <c r="AE353" s="2"/>
      <c r="AF353" s="2"/>
      <c r="AG353" s="2"/>
      <c r="AH353" s="2"/>
      <c r="AI353" s="2"/>
      <c r="AJ353" s="2"/>
      <c r="AK353" s="77"/>
      <c r="AL353" s="77"/>
      <c r="AM353" s="77"/>
    </row>
    <row r="354" spans="31:39" x14ac:dyDescent="0.3">
      <c r="AE354" s="2"/>
      <c r="AF354" s="2"/>
      <c r="AG354" s="2"/>
      <c r="AH354" s="2"/>
      <c r="AI354" s="2"/>
      <c r="AJ354" s="2"/>
      <c r="AK354" s="77"/>
      <c r="AL354" s="77"/>
      <c r="AM354" s="77"/>
    </row>
    <row r="355" spans="31:39" x14ac:dyDescent="0.3">
      <c r="AE355" s="2"/>
      <c r="AF355" s="2"/>
      <c r="AG355" s="2"/>
      <c r="AH355" s="2"/>
      <c r="AI355" s="2"/>
      <c r="AJ355" s="2"/>
      <c r="AK355" s="77"/>
      <c r="AL355" s="77"/>
      <c r="AM355" s="77"/>
    </row>
    <row r="356" spans="31:39" x14ac:dyDescent="0.3">
      <c r="AE356" s="2"/>
      <c r="AF356" s="2"/>
      <c r="AG356" s="2"/>
      <c r="AH356" s="2"/>
      <c r="AI356" s="2"/>
      <c r="AJ356" s="2"/>
      <c r="AK356" s="77"/>
      <c r="AL356" s="77"/>
      <c r="AM356" s="77"/>
    </row>
    <row r="357" spans="31:39" x14ac:dyDescent="0.3">
      <c r="AE357" s="2"/>
      <c r="AF357" s="2"/>
      <c r="AG357" s="2"/>
      <c r="AH357" s="2"/>
      <c r="AI357" s="2"/>
      <c r="AJ357" s="2"/>
      <c r="AK357" s="77"/>
      <c r="AL357" s="77"/>
      <c r="AM357" s="77"/>
    </row>
    <row r="358" spans="31:39" x14ac:dyDescent="0.3">
      <c r="AE358" s="2"/>
      <c r="AF358" s="2"/>
      <c r="AG358" s="2"/>
      <c r="AH358" s="2"/>
      <c r="AI358" s="2"/>
      <c r="AJ358" s="2"/>
      <c r="AK358" s="77"/>
      <c r="AL358" s="77"/>
      <c r="AM358" s="77"/>
    </row>
    <row r="359" spans="31:39" x14ac:dyDescent="0.3">
      <c r="AE359" s="2"/>
      <c r="AF359" s="2"/>
      <c r="AG359" s="2"/>
      <c r="AH359" s="2"/>
      <c r="AI359" s="2"/>
      <c r="AJ359" s="2"/>
      <c r="AK359" s="77"/>
      <c r="AL359" s="77"/>
      <c r="AM359" s="77"/>
    </row>
    <row r="360" spans="31:39" x14ac:dyDescent="0.3">
      <c r="AE360" s="2"/>
      <c r="AF360" s="2"/>
      <c r="AG360" s="2"/>
      <c r="AH360" s="2"/>
      <c r="AI360" s="2"/>
      <c r="AJ360" s="2"/>
      <c r="AK360" s="77"/>
      <c r="AL360" s="77"/>
      <c r="AM360" s="77"/>
    </row>
    <row r="361" spans="31:39" x14ac:dyDescent="0.3">
      <c r="AE361" s="2"/>
      <c r="AF361" s="2"/>
      <c r="AG361" s="2"/>
      <c r="AH361" s="2"/>
      <c r="AI361" s="2"/>
      <c r="AJ361" s="2"/>
      <c r="AK361" s="77"/>
      <c r="AL361" s="77"/>
      <c r="AM361" s="77"/>
    </row>
    <row r="362" spans="31:39" x14ac:dyDescent="0.3">
      <c r="AE362" s="2"/>
      <c r="AF362" s="2"/>
      <c r="AG362" s="2"/>
      <c r="AH362" s="2"/>
      <c r="AI362" s="2"/>
      <c r="AJ362" s="2"/>
      <c r="AK362" s="77"/>
      <c r="AL362" s="77"/>
      <c r="AM362" s="77"/>
    </row>
    <row r="363" spans="31:39" x14ac:dyDescent="0.3">
      <c r="AE363" s="2"/>
      <c r="AF363" s="2"/>
      <c r="AG363" s="2"/>
      <c r="AH363" s="2"/>
      <c r="AI363" s="2"/>
      <c r="AJ363" s="2"/>
      <c r="AK363" s="77"/>
      <c r="AL363" s="77"/>
      <c r="AM363" s="77"/>
    </row>
    <row r="364" spans="31:39" x14ac:dyDescent="0.3">
      <c r="AE364" s="2"/>
      <c r="AF364" s="2"/>
      <c r="AG364" s="2"/>
      <c r="AH364" s="2"/>
      <c r="AI364" s="2"/>
      <c r="AJ364" s="2"/>
      <c r="AK364" s="77"/>
      <c r="AL364" s="77"/>
      <c r="AM364" s="77"/>
    </row>
    <row r="365" spans="31:39" x14ac:dyDescent="0.3">
      <c r="AE365" s="2"/>
      <c r="AF365" s="2"/>
      <c r="AG365" s="2"/>
      <c r="AH365" s="2"/>
      <c r="AI365" s="2"/>
      <c r="AJ365" s="2"/>
      <c r="AK365" s="77"/>
      <c r="AL365" s="77"/>
      <c r="AM365" s="77"/>
    </row>
    <row r="366" spans="31:39" x14ac:dyDescent="0.3">
      <c r="AE366" s="2"/>
      <c r="AF366" s="2"/>
      <c r="AG366" s="2"/>
      <c r="AH366" s="2"/>
      <c r="AI366" s="2"/>
      <c r="AJ366" s="2"/>
      <c r="AK366" s="77"/>
      <c r="AL366" s="77"/>
      <c r="AM366" s="77"/>
    </row>
    <row r="367" spans="31:39" x14ac:dyDescent="0.3">
      <c r="AE367" s="2"/>
      <c r="AF367" s="2"/>
      <c r="AG367" s="2"/>
      <c r="AH367" s="2"/>
      <c r="AI367" s="2"/>
      <c r="AJ367" s="2"/>
      <c r="AK367" s="77"/>
      <c r="AL367" s="77"/>
      <c r="AM367" s="77"/>
    </row>
    <row r="368" spans="31:39" x14ac:dyDescent="0.3">
      <c r="AE368" s="2"/>
      <c r="AF368" s="2"/>
      <c r="AG368" s="2"/>
      <c r="AH368" s="2"/>
      <c r="AI368" s="2"/>
      <c r="AJ368" s="2"/>
      <c r="AK368" s="77"/>
      <c r="AL368" s="77"/>
      <c r="AM368" s="77"/>
    </row>
    <row r="369" spans="31:39" x14ac:dyDescent="0.3">
      <c r="AE369" s="2"/>
      <c r="AF369" s="2"/>
      <c r="AG369" s="2"/>
      <c r="AH369" s="2"/>
      <c r="AI369" s="2"/>
      <c r="AJ369" s="2"/>
      <c r="AK369" s="77"/>
      <c r="AL369" s="77"/>
      <c r="AM369" s="77"/>
    </row>
    <row r="370" spans="31:39" x14ac:dyDescent="0.3">
      <c r="AE370" s="2"/>
      <c r="AF370" s="2"/>
      <c r="AG370" s="2"/>
      <c r="AH370" s="2"/>
      <c r="AI370" s="2"/>
      <c r="AJ370" s="2"/>
      <c r="AK370" s="77"/>
      <c r="AL370" s="77"/>
      <c r="AM370" s="77"/>
    </row>
    <row r="371" spans="31:39" x14ac:dyDescent="0.3">
      <c r="AE371" s="2"/>
      <c r="AF371" s="2"/>
      <c r="AG371" s="2"/>
      <c r="AH371" s="2"/>
      <c r="AI371" s="2"/>
      <c r="AJ371" s="2"/>
      <c r="AK371" s="77"/>
      <c r="AL371" s="77"/>
      <c r="AM371" s="77"/>
    </row>
    <row r="372" spans="31:39" x14ac:dyDescent="0.3">
      <c r="AE372" s="2"/>
      <c r="AF372" s="2"/>
      <c r="AG372" s="2"/>
      <c r="AH372" s="2"/>
      <c r="AI372" s="2"/>
      <c r="AJ372" s="2"/>
      <c r="AK372" s="77"/>
      <c r="AL372" s="77"/>
      <c r="AM372" s="77"/>
    </row>
    <row r="373" spans="31:39" x14ac:dyDescent="0.3">
      <c r="AE373" s="2"/>
      <c r="AF373" s="2"/>
      <c r="AG373" s="2"/>
      <c r="AH373" s="2"/>
      <c r="AI373" s="2"/>
      <c r="AJ373" s="2"/>
      <c r="AK373" s="77"/>
      <c r="AL373" s="77"/>
      <c r="AM373" s="77"/>
    </row>
    <row r="374" spans="31:39" x14ac:dyDescent="0.3">
      <c r="AE374" s="2"/>
      <c r="AF374" s="2"/>
      <c r="AG374" s="2"/>
      <c r="AH374" s="2"/>
      <c r="AI374" s="2"/>
      <c r="AJ374" s="2"/>
      <c r="AK374" s="77"/>
      <c r="AL374" s="77"/>
      <c r="AM374" s="77"/>
    </row>
    <row r="375" spans="31:39" x14ac:dyDescent="0.3">
      <c r="AE375" s="2"/>
      <c r="AF375" s="2"/>
      <c r="AG375" s="2"/>
      <c r="AH375" s="2"/>
      <c r="AI375" s="2"/>
      <c r="AJ375" s="2"/>
      <c r="AK375" s="77"/>
      <c r="AL375" s="77"/>
      <c r="AM375" s="77"/>
    </row>
    <row r="376" spans="31:39" x14ac:dyDescent="0.3">
      <c r="AE376" s="2"/>
      <c r="AF376" s="2"/>
      <c r="AG376" s="2"/>
      <c r="AH376" s="2"/>
      <c r="AI376" s="2"/>
      <c r="AJ376" s="2"/>
      <c r="AK376" s="77"/>
      <c r="AL376" s="77"/>
      <c r="AM376" s="77"/>
    </row>
    <row r="377" spans="31:39" x14ac:dyDescent="0.3">
      <c r="AE377" s="2"/>
      <c r="AF377" s="2"/>
      <c r="AG377" s="2"/>
      <c r="AH377" s="2"/>
      <c r="AI377" s="2"/>
      <c r="AJ377" s="2"/>
      <c r="AK377" s="77"/>
      <c r="AL377" s="77"/>
      <c r="AM377" s="77"/>
    </row>
    <row r="378" spans="31:39" x14ac:dyDescent="0.3">
      <c r="AE378" s="2"/>
      <c r="AF378" s="2"/>
      <c r="AG378" s="2"/>
      <c r="AH378" s="2"/>
      <c r="AI378" s="2"/>
      <c r="AJ378" s="2"/>
      <c r="AK378" s="77"/>
      <c r="AL378" s="77"/>
      <c r="AM378" s="77"/>
    </row>
    <row r="379" spans="31:39" x14ac:dyDescent="0.3">
      <c r="AE379" s="2"/>
      <c r="AF379" s="2"/>
      <c r="AG379" s="2"/>
      <c r="AH379" s="2"/>
      <c r="AI379" s="2"/>
      <c r="AJ379" s="2"/>
      <c r="AK379" s="77"/>
      <c r="AL379" s="77"/>
      <c r="AM379" s="77"/>
    </row>
    <row r="380" spans="31:39" x14ac:dyDescent="0.3">
      <c r="AE380" s="2"/>
      <c r="AF380" s="2"/>
      <c r="AG380" s="2"/>
      <c r="AH380" s="2"/>
      <c r="AI380" s="2"/>
      <c r="AJ380" s="2"/>
      <c r="AK380" s="77"/>
      <c r="AL380" s="77"/>
      <c r="AM380" s="77"/>
    </row>
    <row r="381" spans="31:39" x14ac:dyDescent="0.3">
      <c r="AE381" s="2"/>
      <c r="AF381" s="2"/>
      <c r="AG381" s="2"/>
      <c r="AH381" s="2"/>
      <c r="AI381" s="2"/>
      <c r="AJ381" s="2"/>
      <c r="AK381" s="77"/>
      <c r="AL381" s="77"/>
      <c r="AM381" s="77"/>
    </row>
    <row r="382" spans="31:39" x14ac:dyDescent="0.3">
      <c r="AE382" s="2"/>
      <c r="AF382" s="2"/>
      <c r="AG382" s="2"/>
      <c r="AH382" s="2"/>
      <c r="AI382" s="2"/>
      <c r="AJ382" s="2"/>
      <c r="AK382" s="77"/>
      <c r="AL382" s="77"/>
      <c r="AM382" s="77"/>
    </row>
    <row r="383" spans="31:39" x14ac:dyDescent="0.3">
      <c r="AE383" s="2"/>
      <c r="AF383" s="2"/>
      <c r="AG383" s="2"/>
      <c r="AH383" s="2"/>
      <c r="AI383" s="2"/>
      <c r="AJ383" s="2"/>
      <c r="AK383" s="77"/>
      <c r="AL383" s="77"/>
      <c r="AM383" s="77"/>
    </row>
    <row r="384" spans="31:39" x14ac:dyDescent="0.3">
      <c r="AE384" s="2"/>
      <c r="AF384" s="2"/>
      <c r="AG384" s="2"/>
      <c r="AH384" s="2"/>
      <c r="AI384" s="2"/>
      <c r="AJ384" s="2"/>
      <c r="AK384" s="77"/>
      <c r="AL384" s="77"/>
      <c r="AM384" s="77"/>
    </row>
    <row r="385" spans="31:39" x14ac:dyDescent="0.3">
      <c r="AE385" s="2"/>
      <c r="AF385" s="2"/>
      <c r="AG385" s="2"/>
      <c r="AH385" s="2"/>
      <c r="AI385" s="2"/>
      <c r="AJ385" s="2"/>
      <c r="AK385" s="77"/>
      <c r="AL385" s="77"/>
      <c r="AM385" s="77"/>
    </row>
    <row r="386" spans="31:39" x14ac:dyDescent="0.3">
      <c r="AE386" s="2"/>
      <c r="AF386" s="2"/>
      <c r="AG386" s="2"/>
      <c r="AH386" s="2"/>
      <c r="AI386" s="2"/>
      <c r="AJ386" s="2"/>
      <c r="AK386" s="77"/>
      <c r="AL386" s="77"/>
      <c r="AM386" s="77"/>
    </row>
    <row r="387" spans="31:39" x14ac:dyDescent="0.3">
      <c r="AE387" s="2"/>
      <c r="AF387" s="2"/>
      <c r="AG387" s="2"/>
      <c r="AH387" s="2"/>
      <c r="AI387" s="2"/>
      <c r="AJ387" s="2"/>
      <c r="AK387" s="77"/>
      <c r="AL387" s="77"/>
      <c r="AM387" s="77"/>
    </row>
    <row r="388" spans="31:39" x14ac:dyDescent="0.3">
      <c r="AE388" s="2"/>
      <c r="AF388" s="2"/>
      <c r="AG388" s="2"/>
      <c r="AH388" s="2"/>
      <c r="AI388" s="2"/>
      <c r="AJ388" s="2"/>
      <c r="AK388" s="77"/>
      <c r="AL388" s="77"/>
      <c r="AM388" s="77"/>
    </row>
    <row r="389" spans="31:39" x14ac:dyDescent="0.3">
      <c r="AE389" s="2"/>
      <c r="AF389" s="2"/>
      <c r="AG389" s="2"/>
      <c r="AH389" s="2"/>
      <c r="AI389" s="2"/>
      <c r="AJ389" s="2"/>
      <c r="AK389" s="77"/>
      <c r="AL389" s="77"/>
      <c r="AM389" s="77"/>
    </row>
    <row r="390" spans="31:39" x14ac:dyDescent="0.3">
      <c r="AE390" s="2"/>
      <c r="AF390" s="2"/>
      <c r="AG390" s="2"/>
      <c r="AH390" s="2"/>
      <c r="AI390" s="2"/>
      <c r="AJ390" s="2"/>
      <c r="AK390" s="77"/>
      <c r="AL390" s="77"/>
      <c r="AM390" s="77"/>
    </row>
    <row r="391" spans="31:39" x14ac:dyDescent="0.3">
      <c r="AE391" s="2"/>
      <c r="AF391" s="2"/>
      <c r="AG391" s="2"/>
      <c r="AH391" s="2"/>
      <c r="AI391" s="2"/>
      <c r="AJ391" s="2"/>
      <c r="AK391" s="77"/>
      <c r="AL391" s="77"/>
      <c r="AM391" s="77"/>
    </row>
    <row r="392" spans="31:39" x14ac:dyDescent="0.3">
      <c r="AE392" s="2"/>
      <c r="AF392" s="2"/>
      <c r="AG392" s="2"/>
      <c r="AH392" s="2"/>
      <c r="AI392" s="2"/>
      <c r="AJ392" s="2"/>
      <c r="AK392" s="77"/>
      <c r="AL392" s="77"/>
      <c r="AM392" s="77"/>
    </row>
    <row r="393" spans="31:39" x14ac:dyDescent="0.3">
      <c r="AE393" s="2"/>
      <c r="AF393" s="2"/>
      <c r="AG393" s="2"/>
      <c r="AH393" s="2"/>
      <c r="AI393" s="2"/>
      <c r="AJ393" s="2"/>
      <c r="AK393" s="77"/>
      <c r="AL393" s="77"/>
      <c r="AM393" s="77"/>
    </row>
    <row r="394" spans="31:39" x14ac:dyDescent="0.3">
      <c r="AE394" s="2"/>
      <c r="AF394" s="2"/>
      <c r="AG394" s="2"/>
      <c r="AH394" s="2"/>
      <c r="AI394" s="2"/>
      <c r="AJ394" s="2"/>
      <c r="AK394" s="77"/>
      <c r="AL394" s="77"/>
      <c r="AM394" s="77"/>
    </row>
    <row r="395" spans="31:39" x14ac:dyDescent="0.3">
      <c r="AE395" s="2"/>
      <c r="AF395" s="2"/>
      <c r="AG395" s="2"/>
      <c r="AH395" s="2"/>
      <c r="AI395" s="2"/>
      <c r="AJ395" s="2"/>
      <c r="AK395" s="77"/>
      <c r="AL395" s="77"/>
      <c r="AM395" s="77"/>
    </row>
    <row r="396" spans="31:39" x14ac:dyDescent="0.3">
      <c r="AE396" s="2"/>
      <c r="AF396" s="2"/>
      <c r="AG396" s="2"/>
      <c r="AH396" s="2"/>
      <c r="AI396" s="2"/>
      <c r="AJ396" s="2"/>
      <c r="AK396" s="77"/>
      <c r="AL396" s="77"/>
      <c r="AM396" s="77"/>
    </row>
    <row r="397" spans="31:39" x14ac:dyDescent="0.3">
      <c r="AE397" s="2"/>
      <c r="AF397" s="2"/>
      <c r="AG397" s="2"/>
      <c r="AH397" s="2"/>
      <c r="AI397" s="2"/>
      <c r="AJ397" s="2"/>
      <c r="AK397" s="77"/>
      <c r="AL397" s="77"/>
      <c r="AM397" s="77"/>
    </row>
    <row r="398" spans="31:39" x14ac:dyDescent="0.3">
      <c r="AE398" s="2"/>
      <c r="AF398" s="2"/>
      <c r="AG398" s="2"/>
      <c r="AH398" s="2"/>
      <c r="AI398" s="2"/>
      <c r="AJ398" s="2"/>
      <c r="AK398" s="77"/>
      <c r="AL398" s="77"/>
      <c r="AM398" s="77"/>
    </row>
    <row r="399" spans="31:39" x14ac:dyDescent="0.3">
      <c r="AE399" s="2"/>
      <c r="AF399" s="2"/>
      <c r="AG399" s="2"/>
      <c r="AH399" s="2"/>
      <c r="AI399" s="2"/>
      <c r="AJ399" s="2"/>
      <c r="AK399" s="77"/>
      <c r="AL399" s="77"/>
      <c r="AM399" s="77"/>
    </row>
    <row r="400" spans="31:39" x14ac:dyDescent="0.3">
      <c r="AE400" s="2"/>
      <c r="AF400" s="2"/>
      <c r="AG400" s="2"/>
      <c r="AH400" s="2"/>
      <c r="AI400" s="2"/>
      <c r="AJ400" s="2"/>
      <c r="AK400" s="77"/>
      <c r="AL400" s="77"/>
      <c r="AM400" s="77"/>
    </row>
    <row r="401" spans="31:39" x14ac:dyDescent="0.3">
      <c r="AE401" s="2"/>
      <c r="AF401" s="2"/>
      <c r="AG401" s="2"/>
      <c r="AH401" s="2"/>
      <c r="AI401" s="2"/>
      <c r="AJ401" s="2"/>
      <c r="AK401" s="77"/>
      <c r="AL401" s="77"/>
      <c r="AM401" s="77"/>
    </row>
    <row r="402" spans="31:39" x14ac:dyDescent="0.3">
      <c r="AE402" s="2"/>
      <c r="AF402" s="2"/>
      <c r="AG402" s="2"/>
      <c r="AH402" s="2"/>
      <c r="AI402" s="2"/>
      <c r="AJ402" s="2"/>
      <c r="AK402" s="77"/>
      <c r="AL402" s="77"/>
      <c r="AM402" s="77"/>
    </row>
    <row r="403" spans="31:39" x14ac:dyDescent="0.3">
      <c r="AE403" s="2"/>
      <c r="AF403" s="2"/>
      <c r="AG403" s="2"/>
      <c r="AH403" s="2"/>
      <c r="AI403" s="2"/>
      <c r="AJ403" s="2"/>
      <c r="AK403" s="77"/>
      <c r="AL403" s="77"/>
      <c r="AM403" s="77"/>
    </row>
    <row r="404" spans="31:39" x14ac:dyDescent="0.3">
      <c r="AE404" s="2"/>
      <c r="AF404" s="2"/>
      <c r="AG404" s="2"/>
      <c r="AH404" s="2"/>
      <c r="AI404" s="2"/>
      <c r="AJ404" s="2"/>
      <c r="AK404" s="77"/>
      <c r="AL404" s="77"/>
      <c r="AM404" s="77"/>
    </row>
    <row r="405" spans="31:39" x14ac:dyDescent="0.3">
      <c r="AE405" s="2"/>
      <c r="AF405" s="2"/>
      <c r="AG405" s="2"/>
      <c r="AH405" s="2"/>
      <c r="AI405" s="2"/>
      <c r="AJ405" s="2"/>
      <c r="AK405" s="77"/>
      <c r="AL405" s="77"/>
      <c r="AM405" s="77"/>
    </row>
    <row r="406" spans="31:39" x14ac:dyDescent="0.3">
      <c r="AE406" s="2"/>
      <c r="AF406" s="2"/>
      <c r="AG406" s="2"/>
      <c r="AH406" s="2"/>
      <c r="AI406" s="2"/>
      <c r="AJ406" s="2"/>
      <c r="AK406" s="77"/>
      <c r="AL406" s="77"/>
      <c r="AM406" s="77"/>
    </row>
    <row r="407" spans="31:39" x14ac:dyDescent="0.3">
      <c r="AE407" s="2"/>
      <c r="AF407" s="2"/>
      <c r="AG407" s="2"/>
      <c r="AH407" s="2"/>
      <c r="AI407" s="2"/>
      <c r="AJ407" s="2"/>
      <c r="AK407" s="77"/>
      <c r="AL407" s="77"/>
      <c r="AM407" s="77"/>
    </row>
    <row r="408" spans="31:39" x14ac:dyDescent="0.3">
      <c r="AE408" s="2"/>
      <c r="AF408" s="2"/>
      <c r="AG408" s="2"/>
      <c r="AH408" s="2"/>
      <c r="AI408" s="2"/>
      <c r="AJ408" s="2"/>
      <c r="AK408" s="77"/>
      <c r="AL408" s="77"/>
      <c r="AM408" s="77"/>
    </row>
    <row r="409" spans="31:39" x14ac:dyDescent="0.3">
      <c r="AE409" s="2"/>
      <c r="AF409" s="2"/>
      <c r="AG409" s="2"/>
      <c r="AH409" s="2"/>
      <c r="AI409" s="2"/>
      <c r="AJ409" s="2"/>
      <c r="AK409" s="77"/>
      <c r="AL409" s="77"/>
      <c r="AM409" s="77"/>
    </row>
    <row r="410" spans="31:39" x14ac:dyDescent="0.3">
      <c r="AE410" s="2"/>
      <c r="AF410" s="2"/>
      <c r="AG410" s="2"/>
      <c r="AH410" s="2"/>
      <c r="AI410" s="2"/>
      <c r="AJ410" s="2"/>
      <c r="AK410" s="77"/>
      <c r="AL410" s="77"/>
      <c r="AM410" s="77"/>
    </row>
    <row r="411" spans="31:39" x14ac:dyDescent="0.3">
      <c r="AE411" s="2"/>
      <c r="AF411" s="2"/>
      <c r="AG411" s="2"/>
      <c r="AH411" s="2"/>
      <c r="AI411" s="2"/>
      <c r="AJ411" s="2"/>
      <c r="AK411" s="77"/>
      <c r="AL411" s="77"/>
      <c r="AM411" s="77"/>
    </row>
    <row r="412" spans="31:39" x14ac:dyDescent="0.3">
      <c r="AE412" s="2"/>
      <c r="AF412" s="2"/>
      <c r="AG412" s="2"/>
      <c r="AH412" s="2"/>
      <c r="AI412" s="2"/>
      <c r="AJ412" s="2"/>
      <c r="AK412" s="77"/>
      <c r="AL412" s="77"/>
      <c r="AM412" s="77"/>
    </row>
    <row r="413" spans="31:39" x14ac:dyDescent="0.3">
      <c r="AE413" s="2"/>
      <c r="AF413" s="2"/>
      <c r="AG413" s="2"/>
      <c r="AH413" s="2"/>
      <c r="AI413" s="2"/>
      <c r="AJ413" s="2"/>
      <c r="AK413" s="77"/>
      <c r="AL413" s="77"/>
      <c r="AM413" s="77"/>
    </row>
    <row r="414" spans="31:39" x14ac:dyDescent="0.3">
      <c r="AE414" s="2"/>
      <c r="AF414" s="2"/>
      <c r="AG414" s="2"/>
      <c r="AH414" s="2"/>
      <c r="AI414" s="2"/>
      <c r="AJ414" s="2"/>
      <c r="AK414" s="77"/>
      <c r="AL414" s="77"/>
      <c r="AM414" s="77"/>
    </row>
    <row r="415" spans="31:39" x14ac:dyDescent="0.3">
      <c r="AE415" s="2"/>
      <c r="AF415" s="2"/>
      <c r="AG415" s="2"/>
      <c r="AH415" s="2"/>
      <c r="AI415" s="2"/>
      <c r="AJ415" s="2"/>
      <c r="AK415" s="77"/>
      <c r="AL415" s="77"/>
      <c r="AM415" s="77"/>
    </row>
    <row r="416" spans="31:39" x14ac:dyDescent="0.3">
      <c r="AE416" s="2"/>
      <c r="AF416" s="2"/>
      <c r="AG416" s="2"/>
      <c r="AH416" s="2"/>
      <c r="AI416" s="2"/>
      <c r="AJ416" s="2"/>
      <c r="AK416" s="77"/>
      <c r="AL416" s="77"/>
      <c r="AM416" s="77"/>
    </row>
    <row r="417" spans="31:39" x14ac:dyDescent="0.3">
      <c r="AE417" s="2"/>
      <c r="AF417" s="2"/>
      <c r="AG417" s="2"/>
      <c r="AH417" s="2"/>
      <c r="AI417" s="2"/>
      <c r="AJ417" s="2"/>
      <c r="AK417" s="77"/>
      <c r="AL417" s="77"/>
      <c r="AM417" s="77"/>
    </row>
    <row r="418" spans="31:39" x14ac:dyDescent="0.3">
      <c r="AE418" s="2"/>
      <c r="AF418" s="2"/>
      <c r="AG418" s="2"/>
      <c r="AH418" s="2"/>
      <c r="AI418" s="2"/>
      <c r="AJ418" s="2"/>
      <c r="AK418" s="77"/>
      <c r="AL418" s="77"/>
      <c r="AM418" s="77"/>
    </row>
    <row r="419" spans="31:39" x14ac:dyDescent="0.3">
      <c r="AE419" s="2"/>
      <c r="AF419" s="2"/>
      <c r="AG419" s="2"/>
      <c r="AH419" s="2"/>
      <c r="AI419" s="2"/>
      <c r="AJ419" s="2"/>
      <c r="AK419" s="77"/>
      <c r="AL419" s="77"/>
      <c r="AM419" s="77"/>
    </row>
    <row r="420" spans="31:39" x14ac:dyDescent="0.3">
      <c r="AE420" s="2"/>
      <c r="AF420" s="2"/>
      <c r="AG420" s="2"/>
      <c r="AH420" s="2"/>
      <c r="AI420" s="2"/>
      <c r="AJ420" s="2"/>
      <c r="AK420" s="77"/>
      <c r="AL420" s="77"/>
      <c r="AM420" s="77"/>
    </row>
    <row r="421" spans="31:39" x14ac:dyDescent="0.3">
      <c r="AE421" s="2"/>
      <c r="AF421" s="2"/>
      <c r="AG421" s="2"/>
      <c r="AH421" s="2"/>
      <c r="AI421" s="2"/>
      <c r="AJ421" s="2"/>
      <c r="AK421" s="77"/>
      <c r="AL421" s="77"/>
      <c r="AM421" s="77"/>
    </row>
    <row r="422" spans="31:39" x14ac:dyDescent="0.3">
      <c r="AE422" s="2"/>
      <c r="AF422" s="2"/>
      <c r="AG422" s="2"/>
      <c r="AH422" s="2"/>
      <c r="AI422" s="2"/>
      <c r="AJ422" s="2"/>
      <c r="AK422" s="77"/>
      <c r="AL422" s="77"/>
      <c r="AM422" s="77"/>
    </row>
    <row r="423" spans="31:39" x14ac:dyDescent="0.3">
      <c r="AE423" s="2"/>
      <c r="AF423" s="2"/>
      <c r="AG423" s="2"/>
      <c r="AH423" s="2"/>
      <c r="AI423" s="2"/>
      <c r="AJ423" s="2"/>
      <c r="AK423" s="77"/>
      <c r="AL423" s="77"/>
      <c r="AM423" s="77"/>
    </row>
    <row r="424" spans="31:39" x14ac:dyDescent="0.3">
      <c r="AE424" s="2"/>
      <c r="AF424" s="2"/>
      <c r="AG424" s="2"/>
      <c r="AH424" s="2"/>
      <c r="AI424" s="2"/>
      <c r="AJ424" s="2"/>
      <c r="AK424" s="77"/>
      <c r="AL424" s="77"/>
      <c r="AM424" s="77"/>
    </row>
    <row r="425" spans="31:39" x14ac:dyDescent="0.3">
      <c r="AE425" s="2"/>
      <c r="AF425" s="2"/>
      <c r="AG425" s="2"/>
      <c r="AH425" s="2"/>
      <c r="AI425" s="2"/>
      <c r="AJ425" s="2"/>
      <c r="AK425" s="77"/>
      <c r="AL425" s="77"/>
      <c r="AM425" s="77"/>
    </row>
    <row r="426" spans="31:39" x14ac:dyDescent="0.3">
      <c r="AE426" s="2"/>
      <c r="AF426" s="2"/>
      <c r="AG426" s="2"/>
      <c r="AH426" s="2"/>
      <c r="AI426" s="2"/>
      <c r="AJ426" s="2"/>
      <c r="AK426" s="77"/>
      <c r="AL426" s="77"/>
      <c r="AM426" s="77"/>
    </row>
    <row r="427" spans="31:39" x14ac:dyDescent="0.3">
      <c r="AE427" s="2"/>
      <c r="AF427" s="2"/>
      <c r="AG427" s="2"/>
      <c r="AH427" s="2"/>
      <c r="AI427" s="2"/>
      <c r="AJ427" s="2"/>
      <c r="AK427" s="77"/>
      <c r="AL427" s="77"/>
      <c r="AM427" s="77"/>
    </row>
    <row r="428" spans="31:39" x14ac:dyDescent="0.3">
      <c r="AE428" s="2"/>
      <c r="AF428" s="2"/>
      <c r="AG428" s="2"/>
      <c r="AH428" s="2"/>
      <c r="AI428" s="2"/>
      <c r="AJ428" s="2"/>
      <c r="AK428" s="77"/>
      <c r="AL428" s="77"/>
      <c r="AM428" s="77"/>
    </row>
    <row r="429" spans="31:39" x14ac:dyDescent="0.3">
      <c r="AE429" s="2"/>
      <c r="AF429" s="2"/>
      <c r="AG429" s="2"/>
      <c r="AH429" s="2"/>
      <c r="AI429" s="2"/>
      <c r="AJ429" s="2"/>
      <c r="AK429" s="77"/>
      <c r="AL429" s="77"/>
      <c r="AM429" s="77"/>
    </row>
    <row r="430" spans="31:39" x14ac:dyDescent="0.3">
      <c r="AE430" s="2"/>
      <c r="AF430" s="2"/>
      <c r="AG430" s="2"/>
      <c r="AH430" s="2"/>
      <c r="AI430" s="2"/>
      <c r="AJ430" s="2"/>
      <c r="AK430" s="77"/>
      <c r="AL430" s="77"/>
      <c r="AM430" s="77"/>
    </row>
    <row r="431" spans="31:39" x14ac:dyDescent="0.3">
      <c r="AE431" s="2"/>
      <c r="AF431" s="2"/>
      <c r="AG431" s="2"/>
      <c r="AH431" s="2"/>
      <c r="AI431" s="2"/>
      <c r="AJ431" s="2"/>
      <c r="AK431" s="77"/>
      <c r="AL431" s="77"/>
      <c r="AM431" s="77"/>
    </row>
    <row r="432" spans="31:39" x14ac:dyDescent="0.3">
      <c r="AE432" s="2"/>
      <c r="AF432" s="2"/>
      <c r="AG432" s="2"/>
      <c r="AH432" s="2"/>
      <c r="AI432" s="2"/>
      <c r="AJ432" s="2"/>
      <c r="AK432" s="77"/>
      <c r="AL432" s="77"/>
      <c r="AM432" s="77"/>
    </row>
    <row r="433" spans="31:39" x14ac:dyDescent="0.3">
      <c r="AE433" s="2"/>
      <c r="AF433" s="2"/>
      <c r="AG433" s="2"/>
      <c r="AH433" s="2"/>
      <c r="AI433" s="2"/>
      <c r="AJ433" s="2"/>
      <c r="AK433" s="77"/>
      <c r="AL433" s="77"/>
      <c r="AM433" s="77"/>
    </row>
    <row r="434" spans="31:39" x14ac:dyDescent="0.3">
      <c r="AE434" s="2"/>
      <c r="AF434" s="2"/>
      <c r="AG434" s="2"/>
      <c r="AH434" s="2"/>
      <c r="AI434" s="2"/>
      <c r="AJ434" s="2"/>
      <c r="AK434" s="77"/>
      <c r="AL434" s="77"/>
      <c r="AM434" s="77"/>
    </row>
    <row r="435" spans="31:39" x14ac:dyDescent="0.3">
      <c r="AE435" s="2"/>
      <c r="AF435" s="2"/>
      <c r="AG435" s="2"/>
      <c r="AH435" s="2"/>
      <c r="AI435" s="2"/>
      <c r="AJ435" s="2"/>
      <c r="AK435" s="77"/>
      <c r="AL435" s="77"/>
      <c r="AM435" s="77"/>
    </row>
    <row r="436" spans="31:39" x14ac:dyDescent="0.3">
      <c r="AE436" s="2"/>
      <c r="AF436" s="2"/>
      <c r="AG436" s="2"/>
      <c r="AH436" s="2"/>
      <c r="AI436" s="2"/>
      <c r="AJ436" s="2"/>
      <c r="AK436" s="77"/>
      <c r="AL436" s="77"/>
      <c r="AM436" s="77"/>
    </row>
    <row r="437" spans="31:39" x14ac:dyDescent="0.3">
      <c r="AE437" s="2"/>
      <c r="AF437" s="2"/>
      <c r="AG437" s="2"/>
      <c r="AH437" s="2"/>
      <c r="AI437" s="2"/>
      <c r="AJ437" s="2"/>
      <c r="AK437" s="77"/>
      <c r="AL437" s="77"/>
      <c r="AM437" s="77"/>
    </row>
    <row r="438" spans="31:39" x14ac:dyDescent="0.3">
      <c r="AE438" s="2"/>
      <c r="AF438" s="2"/>
      <c r="AG438" s="2"/>
      <c r="AH438" s="2"/>
      <c r="AI438" s="2"/>
      <c r="AJ438" s="2"/>
      <c r="AK438" s="77"/>
      <c r="AL438" s="77"/>
      <c r="AM438" s="77"/>
    </row>
    <row r="439" spans="31:39" x14ac:dyDescent="0.3">
      <c r="AE439" s="2"/>
      <c r="AF439" s="2"/>
      <c r="AG439" s="2"/>
      <c r="AH439" s="2"/>
      <c r="AI439" s="2"/>
      <c r="AJ439" s="2"/>
      <c r="AK439" s="77"/>
      <c r="AL439" s="77"/>
      <c r="AM439" s="77"/>
    </row>
    <row r="440" spans="31:39" x14ac:dyDescent="0.3">
      <c r="AE440" s="2"/>
      <c r="AF440" s="2"/>
      <c r="AG440" s="2"/>
      <c r="AH440" s="2"/>
      <c r="AI440" s="2"/>
      <c r="AJ440" s="2"/>
      <c r="AK440" s="77"/>
      <c r="AL440" s="77"/>
      <c r="AM440" s="77"/>
    </row>
    <row r="441" spans="31:39" x14ac:dyDescent="0.3">
      <c r="AE441" s="2"/>
      <c r="AF441" s="2"/>
      <c r="AG441" s="2"/>
      <c r="AH441" s="2"/>
      <c r="AI441" s="2"/>
      <c r="AJ441" s="2"/>
      <c r="AK441" s="77"/>
      <c r="AL441" s="77"/>
      <c r="AM441" s="77"/>
    </row>
    <row r="442" spans="31:39" x14ac:dyDescent="0.3">
      <c r="AE442" s="2"/>
      <c r="AF442" s="2"/>
      <c r="AG442" s="2"/>
      <c r="AH442" s="2"/>
      <c r="AI442" s="2"/>
      <c r="AJ442" s="2"/>
      <c r="AK442" s="77"/>
      <c r="AL442" s="77"/>
      <c r="AM442" s="77"/>
    </row>
    <row r="443" spans="31:39" x14ac:dyDescent="0.3">
      <c r="AE443" s="2"/>
      <c r="AF443" s="2"/>
      <c r="AG443" s="2"/>
      <c r="AH443" s="2"/>
      <c r="AI443" s="2"/>
      <c r="AJ443" s="2"/>
      <c r="AK443" s="77"/>
      <c r="AL443" s="77"/>
      <c r="AM443" s="77"/>
    </row>
    <row r="444" spans="31:39" x14ac:dyDescent="0.3">
      <c r="AE444" s="2"/>
      <c r="AF444" s="2"/>
      <c r="AG444" s="2"/>
      <c r="AH444" s="2"/>
      <c r="AI444" s="2"/>
      <c r="AJ444" s="2"/>
      <c r="AK444" s="77"/>
      <c r="AL444" s="77"/>
      <c r="AM444" s="77"/>
    </row>
    <row r="445" spans="31:39" x14ac:dyDescent="0.3">
      <c r="AE445" s="2"/>
      <c r="AF445" s="2"/>
      <c r="AG445" s="2"/>
      <c r="AH445" s="2"/>
      <c r="AI445" s="2"/>
      <c r="AJ445" s="2"/>
      <c r="AK445" s="77"/>
      <c r="AL445" s="77"/>
      <c r="AM445" s="77"/>
    </row>
    <row r="446" spans="31:39" x14ac:dyDescent="0.3">
      <c r="AE446" s="2"/>
      <c r="AF446" s="2"/>
      <c r="AG446" s="2"/>
      <c r="AH446" s="2"/>
      <c r="AI446" s="2"/>
      <c r="AJ446" s="2"/>
      <c r="AK446" s="77"/>
      <c r="AL446" s="77"/>
      <c r="AM446" s="77"/>
    </row>
    <row r="447" spans="31:39" x14ac:dyDescent="0.3">
      <c r="AE447" s="2"/>
      <c r="AF447" s="2"/>
      <c r="AG447" s="2"/>
      <c r="AH447" s="2"/>
      <c r="AI447" s="2"/>
      <c r="AJ447" s="2"/>
      <c r="AK447" s="77"/>
      <c r="AL447" s="77"/>
      <c r="AM447" s="77"/>
    </row>
    <row r="448" spans="31:39" x14ac:dyDescent="0.3">
      <c r="AE448" s="2"/>
      <c r="AF448" s="2"/>
      <c r="AG448" s="2"/>
      <c r="AH448" s="2"/>
      <c r="AI448" s="2"/>
      <c r="AJ448" s="2"/>
      <c r="AK448" s="77"/>
      <c r="AL448" s="77"/>
      <c r="AM448" s="77"/>
    </row>
    <row r="449" spans="31:39" x14ac:dyDescent="0.3">
      <c r="AE449" s="2"/>
      <c r="AF449" s="2"/>
      <c r="AG449" s="2"/>
      <c r="AH449" s="2"/>
      <c r="AI449" s="2"/>
      <c r="AJ449" s="2"/>
      <c r="AK449" s="77"/>
      <c r="AL449" s="77"/>
      <c r="AM449" s="77"/>
    </row>
    <row r="450" spans="31:39" x14ac:dyDescent="0.3">
      <c r="AE450" s="2"/>
      <c r="AF450" s="2"/>
      <c r="AG450" s="2"/>
      <c r="AH450" s="2"/>
      <c r="AI450" s="2"/>
      <c r="AJ450" s="2"/>
      <c r="AK450" s="77"/>
      <c r="AL450" s="77"/>
      <c r="AM450" s="77"/>
    </row>
    <row r="451" spans="31:39" x14ac:dyDescent="0.3">
      <c r="AE451" s="2"/>
      <c r="AF451" s="2"/>
      <c r="AG451" s="2"/>
      <c r="AH451" s="2"/>
      <c r="AI451" s="2"/>
      <c r="AJ451" s="2"/>
      <c r="AK451" s="77"/>
      <c r="AL451" s="77"/>
      <c r="AM451" s="77"/>
    </row>
    <row r="452" spans="31:39" x14ac:dyDescent="0.3">
      <c r="AE452" s="2"/>
      <c r="AF452" s="2"/>
      <c r="AG452" s="2"/>
      <c r="AH452" s="2"/>
      <c r="AI452" s="2"/>
      <c r="AJ452" s="2"/>
      <c r="AK452" s="77"/>
      <c r="AL452" s="77"/>
      <c r="AM452" s="77"/>
    </row>
    <row r="453" spans="31:39" x14ac:dyDescent="0.3">
      <c r="AE453" s="2"/>
      <c r="AF453" s="2"/>
      <c r="AG453" s="2"/>
      <c r="AH453" s="2"/>
      <c r="AI453" s="2"/>
      <c r="AJ453" s="2"/>
      <c r="AK453" s="77"/>
      <c r="AL453" s="77"/>
      <c r="AM453" s="77"/>
    </row>
    <row r="454" spans="31:39" x14ac:dyDescent="0.3">
      <c r="AE454" s="2"/>
      <c r="AF454" s="2"/>
      <c r="AG454" s="2"/>
      <c r="AH454" s="2"/>
      <c r="AI454" s="2"/>
      <c r="AJ454" s="2"/>
      <c r="AK454" s="77"/>
      <c r="AL454" s="77"/>
      <c r="AM454" s="77"/>
    </row>
    <row r="455" spans="31:39" x14ac:dyDescent="0.3">
      <c r="AE455" s="2"/>
      <c r="AF455" s="2"/>
      <c r="AG455" s="2"/>
      <c r="AH455" s="2"/>
      <c r="AI455" s="2"/>
      <c r="AJ455" s="2"/>
      <c r="AK455" s="77"/>
      <c r="AL455" s="77"/>
      <c r="AM455" s="77"/>
    </row>
    <row r="456" spans="31:39" x14ac:dyDescent="0.3">
      <c r="AE456" s="2"/>
      <c r="AF456" s="2"/>
      <c r="AG456" s="2"/>
      <c r="AH456" s="2"/>
      <c r="AI456" s="2"/>
      <c r="AJ456" s="2"/>
      <c r="AK456" s="77"/>
      <c r="AL456" s="77"/>
      <c r="AM456" s="77"/>
    </row>
    <row r="457" spans="31:39" x14ac:dyDescent="0.3">
      <c r="AE457" s="2"/>
      <c r="AF457" s="2"/>
      <c r="AG457" s="2"/>
      <c r="AH457" s="2"/>
      <c r="AI457" s="2"/>
      <c r="AJ457" s="2"/>
      <c r="AK457" s="77"/>
      <c r="AL457" s="77"/>
      <c r="AM457" s="77"/>
    </row>
    <row r="458" spans="31:39" x14ac:dyDescent="0.3">
      <c r="AE458" s="2"/>
      <c r="AF458" s="2"/>
      <c r="AG458" s="2"/>
      <c r="AH458" s="2"/>
      <c r="AI458" s="2"/>
      <c r="AJ458" s="2"/>
      <c r="AK458" s="77"/>
      <c r="AL458" s="77"/>
      <c r="AM458" s="77"/>
    </row>
    <row r="459" spans="31:39" x14ac:dyDescent="0.3">
      <c r="AE459" s="2"/>
      <c r="AF459" s="2"/>
      <c r="AG459" s="2"/>
      <c r="AH459" s="2"/>
      <c r="AI459" s="2"/>
      <c r="AJ459" s="2"/>
      <c r="AK459" s="77"/>
      <c r="AL459" s="77"/>
      <c r="AM459" s="77"/>
    </row>
    <row r="460" spans="31:39" x14ac:dyDescent="0.3">
      <c r="AE460" s="2"/>
      <c r="AF460" s="2"/>
      <c r="AG460" s="2"/>
      <c r="AH460" s="2"/>
      <c r="AI460" s="2"/>
      <c r="AJ460" s="2"/>
      <c r="AK460" s="77"/>
      <c r="AL460" s="77"/>
      <c r="AM460" s="77"/>
    </row>
    <row r="461" spans="31:39" x14ac:dyDescent="0.3">
      <c r="AE461" s="2"/>
      <c r="AF461" s="2"/>
      <c r="AG461" s="2"/>
      <c r="AH461" s="2"/>
      <c r="AI461" s="2"/>
      <c r="AJ461" s="2"/>
      <c r="AK461" s="77"/>
      <c r="AL461" s="77"/>
      <c r="AM461" s="77"/>
    </row>
    <row r="462" spans="31:39" x14ac:dyDescent="0.3">
      <c r="AE462" s="2"/>
      <c r="AF462" s="2"/>
      <c r="AG462" s="2"/>
      <c r="AH462" s="2"/>
      <c r="AI462" s="2"/>
      <c r="AJ462" s="2"/>
      <c r="AK462" s="77"/>
      <c r="AL462" s="77"/>
      <c r="AM462" s="77"/>
    </row>
    <row r="463" spans="31:39" x14ac:dyDescent="0.3">
      <c r="AE463" s="2"/>
      <c r="AF463" s="2"/>
      <c r="AG463" s="2"/>
      <c r="AH463" s="2"/>
      <c r="AI463" s="2"/>
      <c r="AJ463" s="2"/>
      <c r="AK463" s="77"/>
      <c r="AL463" s="77"/>
      <c r="AM463" s="77"/>
    </row>
    <row r="464" spans="31:39" x14ac:dyDescent="0.3">
      <c r="AE464" s="2"/>
      <c r="AF464" s="2"/>
      <c r="AG464" s="2"/>
      <c r="AH464" s="2"/>
      <c r="AI464" s="2"/>
      <c r="AJ464" s="2"/>
      <c r="AK464" s="77"/>
      <c r="AL464" s="77"/>
      <c r="AM464" s="77"/>
    </row>
    <row r="465" spans="31:39" x14ac:dyDescent="0.3">
      <c r="AE465" s="2"/>
      <c r="AF465" s="2"/>
      <c r="AG465" s="2"/>
      <c r="AH465" s="2"/>
      <c r="AI465" s="2"/>
      <c r="AJ465" s="2"/>
      <c r="AK465" s="77"/>
      <c r="AL465" s="77"/>
      <c r="AM465" s="77"/>
    </row>
    <row r="466" spans="31:39" x14ac:dyDescent="0.3">
      <c r="AE466" s="2"/>
      <c r="AF466" s="2"/>
      <c r="AG466" s="2"/>
      <c r="AH466" s="2"/>
      <c r="AI466" s="2"/>
      <c r="AJ466" s="2"/>
      <c r="AK466" s="77"/>
      <c r="AL466" s="77"/>
      <c r="AM466" s="77"/>
    </row>
    <row r="467" spans="31:39" x14ac:dyDescent="0.3">
      <c r="AE467" s="2"/>
      <c r="AF467" s="2"/>
      <c r="AG467" s="2"/>
      <c r="AH467" s="2"/>
      <c r="AI467" s="2"/>
      <c r="AJ467" s="2"/>
      <c r="AK467" s="77"/>
      <c r="AL467" s="77"/>
      <c r="AM467" s="77"/>
    </row>
    <row r="468" spans="31:39" x14ac:dyDescent="0.3">
      <c r="AE468" s="2"/>
      <c r="AF468" s="2"/>
      <c r="AG468" s="2"/>
      <c r="AH468" s="2"/>
      <c r="AI468" s="2"/>
      <c r="AJ468" s="2"/>
      <c r="AK468" s="77"/>
      <c r="AL468" s="77"/>
      <c r="AM468" s="77"/>
    </row>
    <row r="469" spans="31:39" x14ac:dyDescent="0.3">
      <c r="AE469" s="2"/>
      <c r="AF469" s="2"/>
      <c r="AG469" s="2"/>
      <c r="AH469" s="2"/>
      <c r="AI469" s="2"/>
      <c r="AJ469" s="2"/>
      <c r="AK469" s="77"/>
      <c r="AL469" s="77"/>
      <c r="AM469" s="77"/>
    </row>
    <row r="470" spans="31:39" x14ac:dyDescent="0.3">
      <c r="AE470" s="2"/>
      <c r="AF470" s="2"/>
      <c r="AG470" s="2"/>
      <c r="AH470" s="2"/>
      <c r="AI470" s="2"/>
      <c r="AJ470" s="2"/>
      <c r="AK470" s="77"/>
      <c r="AL470" s="77"/>
      <c r="AM470" s="77"/>
    </row>
    <row r="471" spans="31:39" x14ac:dyDescent="0.3">
      <c r="AE471" s="2"/>
      <c r="AF471" s="2"/>
      <c r="AG471" s="2"/>
      <c r="AH471" s="2"/>
      <c r="AI471" s="2"/>
      <c r="AJ471" s="2"/>
      <c r="AK471" s="77"/>
      <c r="AL471" s="77"/>
      <c r="AM471" s="77"/>
    </row>
    <row r="472" spans="31:39" x14ac:dyDescent="0.3">
      <c r="AE472" s="2"/>
      <c r="AF472" s="2"/>
      <c r="AG472" s="2"/>
      <c r="AH472" s="2"/>
      <c r="AI472" s="2"/>
      <c r="AJ472" s="2"/>
      <c r="AK472" s="77"/>
      <c r="AL472" s="77"/>
      <c r="AM472" s="77"/>
    </row>
    <row r="473" spans="31:39" x14ac:dyDescent="0.3">
      <c r="AE473" s="2"/>
      <c r="AF473" s="2"/>
      <c r="AG473" s="2"/>
      <c r="AH473" s="2"/>
      <c r="AI473" s="2"/>
      <c r="AJ473" s="2"/>
      <c r="AK473" s="77"/>
      <c r="AL473" s="77"/>
      <c r="AM473" s="77"/>
    </row>
    <row r="474" spans="31:39" x14ac:dyDescent="0.3">
      <c r="AE474" s="2"/>
      <c r="AF474" s="2"/>
      <c r="AG474" s="2"/>
      <c r="AH474" s="2"/>
      <c r="AI474" s="2"/>
      <c r="AJ474" s="2"/>
      <c r="AK474" s="77"/>
      <c r="AL474" s="77"/>
      <c r="AM474" s="77"/>
    </row>
    <row r="475" spans="31:39" x14ac:dyDescent="0.3">
      <c r="AE475" s="2"/>
      <c r="AF475" s="2"/>
      <c r="AG475" s="2"/>
      <c r="AH475" s="2"/>
      <c r="AI475" s="2"/>
      <c r="AJ475" s="2"/>
      <c r="AK475" s="77"/>
      <c r="AL475" s="77"/>
      <c r="AM475" s="77"/>
    </row>
    <row r="476" spans="31:39" x14ac:dyDescent="0.3">
      <c r="AE476" s="2"/>
      <c r="AF476" s="2"/>
      <c r="AG476" s="2"/>
      <c r="AH476" s="2"/>
      <c r="AI476" s="2"/>
      <c r="AJ476" s="2"/>
      <c r="AK476" s="77"/>
      <c r="AL476" s="77"/>
      <c r="AM476" s="77"/>
    </row>
    <row r="477" spans="31:39" x14ac:dyDescent="0.3">
      <c r="AE477" s="2"/>
      <c r="AF477" s="2"/>
      <c r="AG477" s="2"/>
      <c r="AH477" s="2"/>
      <c r="AI477" s="2"/>
      <c r="AJ477" s="2"/>
      <c r="AK477" s="77"/>
      <c r="AL477" s="77"/>
      <c r="AM477" s="77"/>
    </row>
    <row r="478" spans="31:39" x14ac:dyDescent="0.3">
      <c r="AE478" s="2"/>
      <c r="AF478" s="2"/>
      <c r="AG478" s="2"/>
      <c r="AH478" s="2"/>
      <c r="AI478" s="2"/>
      <c r="AJ478" s="2"/>
      <c r="AK478" s="77"/>
      <c r="AL478" s="77"/>
      <c r="AM478" s="77"/>
    </row>
    <row r="479" spans="31:39" x14ac:dyDescent="0.3">
      <c r="AE479" s="2"/>
      <c r="AF479" s="2"/>
      <c r="AG479" s="2"/>
      <c r="AH479" s="2"/>
      <c r="AI479" s="2"/>
      <c r="AJ479" s="2"/>
      <c r="AK479" s="77"/>
      <c r="AL479" s="77"/>
      <c r="AM479" s="77"/>
    </row>
    <row r="480" spans="31:39" x14ac:dyDescent="0.3">
      <c r="AE480" s="2"/>
      <c r="AF480" s="2"/>
      <c r="AG480" s="2"/>
      <c r="AH480" s="2"/>
      <c r="AI480" s="2"/>
      <c r="AJ480" s="2"/>
      <c r="AK480" s="77"/>
      <c r="AL480" s="77"/>
      <c r="AM480" s="77"/>
    </row>
    <row r="481" spans="31:39" x14ac:dyDescent="0.3">
      <c r="AE481" s="2"/>
      <c r="AF481" s="2"/>
      <c r="AG481" s="2"/>
      <c r="AH481" s="2"/>
      <c r="AI481" s="2"/>
      <c r="AJ481" s="2"/>
      <c r="AK481" s="77"/>
      <c r="AL481" s="77"/>
      <c r="AM481" s="77"/>
    </row>
    <row r="482" spans="31:39" x14ac:dyDescent="0.3">
      <c r="AE482" s="2"/>
      <c r="AF482" s="2"/>
      <c r="AG482" s="2"/>
      <c r="AH482" s="2"/>
      <c r="AI482" s="2"/>
      <c r="AJ482" s="2"/>
      <c r="AK482" s="77"/>
      <c r="AL482" s="77"/>
      <c r="AM482" s="77"/>
    </row>
    <row r="483" spans="31:39" x14ac:dyDescent="0.3">
      <c r="AE483" s="2"/>
      <c r="AF483" s="2"/>
      <c r="AG483" s="2"/>
      <c r="AH483" s="2"/>
      <c r="AI483" s="2"/>
      <c r="AJ483" s="2"/>
      <c r="AK483" s="77"/>
      <c r="AL483" s="77"/>
      <c r="AM483" s="77"/>
    </row>
    <row r="484" spans="31:39" x14ac:dyDescent="0.3">
      <c r="AE484" s="2"/>
      <c r="AF484" s="2"/>
      <c r="AG484" s="2"/>
      <c r="AH484" s="2"/>
      <c r="AI484" s="2"/>
      <c r="AJ484" s="2"/>
      <c r="AK484" s="77"/>
      <c r="AL484" s="77"/>
      <c r="AM484" s="77"/>
    </row>
    <row r="485" spans="31:39" x14ac:dyDescent="0.3">
      <c r="AE485" s="2"/>
      <c r="AF485" s="2"/>
      <c r="AG485" s="2"/>
      <c r="AH485" s="2"/>
      <c r="AI485" s="2"/>
      <c r="AJ485" s="2"/>
      <c r="AK485" s="77"/>
      <c r="AL485" s="77"/>
      <c r="AM485" s="77"/>
    </row>
    <row r="486" spans="31:39" x14ac:dyDescent="0.3">
      <c r="AE486" s="2"/>
      <c r="AF486" s="2"/>
      <c r="AG486" s="2"/>
      <c r="AH486" s="2"/>
      <c r="AI486" s="2"/>
      <c r="AJ486" s="2"/>
      <c r="AK486" s="77"/>
      <c r="AL486" s="77"/>
      <c r="AM486" s="77"/>
    </row>
    <row r="487" spans="31:39" x14ac:dyDescent="0.3">
      <c r="AE487" s="2"/>
      <c r="AF487" s="2"/>
      <c r="AG487" s="2"/>
      <c r="AH487" s="2"/>
      <c r="AI487" s="2"/>
      <c r="AJ487" s="2"/>
      <c r="AK487" s="77"/>
      <c r="AL487" s="77"/>
      <c r="AM487" s="77"/>
    </row>
    <row r="488" spans="31:39" x14ac:dyDescent="0.3">
      <c r="AE488" s="2"/>
      <c r="AF488" s="2"/>
      <c r="AG488" s="2"/>
      <c r="AH488" s="2"/>
      <c r="AI488" s="2"/>
      <c r="AJ488" s="2"/>
      <c r="AK488" s="77"/>
      <c r="AL488" s="77"/>
      <c r="AM488" s="77"/>
    </row>
    <row r="489" spans="31:39" x14ac:dyDescent="0.3">
      <c r="AE489" s="2"/>
      <c r="AF489" s="2"/>
      <c r="AG489" s="2"/>
      <c r="AH489" s="2"/>
      <c r="AI489" s="2"/>
      <c r="AJ489" s="2"/>
      <c r="AK489" s="77"/>
      <c r="AL489" s="77"/>
      <c r="AM489" s="77"/>
    </row>
    <row r="490" spans="31:39" x14ac:dyDescent="0.3">
      <c r="AE490" s="2"/>
      <c r="AF490" s="2"/>
      <c r="AG490" s="2"/>
      <c r="AH490" s="2"/>
      <c r="AI490" s="2"/>
      <c r="AJ490" s="2"/>
      <c r="AK490" s="77"/>
      <c r="AL490" s="77"/>
      <c r="AM490" s="77"/>
    </row>
    <row r="491" spans="31:39" x14ac:dyDescent="0.3">
      <c r="AE491" s="2"/>
      <c r="AF491" s="2"/>
      <c r="AG491" s="2"/>
      <c r="AH491" s="2"/>
      <c r="AI491" s="2"/>
      <c r="AJ491" s="2"/>
      <c r="AK491" s="77"/>
      <c r="AL491" s="77"/>
      <c r="AM491" s="77"/>
    </row>
    <row r="492" spans="31:39" x14ac:dyDescent="0.3">
      <c r="AE492" s="2"/>
      <c r="AF492" s="2"/>
      <c r="AG492" s="2"/>
      <c r="AH492" s="2"/>
      <c r="AI492" s="2"/>
      <c r="AJ492" s="2"/>
      <c r="AK492" s="77"/>
      <c r="AL492" s="77"/>
      <c r="AM492" s="77"/>
    </row>
    <row r="493" spans="31:39" x14ac:dyDescent="0.3">
      <c r="AE493" s="2"/>
      <c r="AF493" s="2"/>
      <c r="AG493" s="2"/>
      <c r="AH493" s="2"/>
      <c r="AI493" s="2"/>
      <c r="AJ493" s="2"/>
      <c r="AK493" s="77"/>
      <c r="AL493" s="77"/>
      <c r="AM493" s="77"/>
    </row>
    <row r="494" spans="31:39" x14ac:dyDescent="0.3">
      <c r="AE494" s="2"/>
      <c r="AF494" s="2"/>
      <c r="AG494" s="2"/>
      <c r="AH494" s="2"/>
      <c r="AI494" s="2"/>
      <c r="AJ494" s="2"/>
      <c r="AK494" s="77"/>
      <c r="AL494" s="77"/>
      <c r="AM494" s="77"/>
    </row>
    <row r="495" spans="31:39" x14ac:dyDescent="0.3">
      <c r="AE495" s="2"/>
      <c r="AF495" s="2"/>
      <c r="AG495" s="2"/>
      <c r="AH495" s="2"/>
      <c r="AI495" s="2"/>
      <c r="AJ495" s="2"/>
      <c r="AK495" s="77"/>
      <c r="AL495" s="77"/>
      <c r="AM495" s="77"/>
    </row>
    <row r="496" spans="31:39" x14ac:dyDescent="0.3">
      <c r="AE496" s="2"/>
      <c r="AF496" s="2"/>
      <c r="AG496" s="2"/>
      <c r="AH496" s="2"/>
      <c r="AI496" s="2"/>
      <c r="AJ496" s="2"/>
      <c r="AK496" s="77"/>
      <c r="AL496" s="77"/>
      <c r="AM496" s="77"/>
    </row>
    <row r="497" spans="31:39" x14ac:dyDescent="0.3">
      <c r="AE497" s="2"/>
      <c r="AF497" s="2"/>
      <c r="AG497" s="2"/>
      <c r="AH497" s="2"/>
      <c r="AI497" s="2"/>
      <c r="AJ497" s="2"/>
      <c r="AK497" s="77"/>
      <c r="AL497" s="77"/>
      <c r="AM497" s="77"/>
    </row>
    <row r="498" spans="31:39" x14ac:dyDescent="0.3">
      <c r="AE498" s="2"/>
      <c r="AF498" s="2"/>
      <c r="AG498" s="2"/>
      <c r="AH498" s="2"/>
      <c r="AI498" s="2"/>
      <c r="AJ498" s="2"/>
      <c r="AK498" s="77"/>
      <c r="AL498" s="77"/>
      <c r="AM498" s="77"/>
    </row>
    <row r="499" spans="31:39" x14ac:dyDescent="0.3">
      <c r="AE499" s="2"/>
      <c r="AF499" s="2"/>
      <c r="AG499" s="2"/>
      <c r="AH499" s="2"/>
      <c r="AI499" s="2"/>
      <c r="AJ499" s="2"/>
      <c r="AK499" s="77"/>
      <c r="AL499" s="77"/>
      <c r="AM499" s="77"/>
    </row>
    <row r="500" spans="31:39" x14ac:dyDescent="0.3">
      <c r="AE500" s="2"/>
      <c r="AF500" s="2"/>
      <c r="AG500" s="2"/>
      <c r="AH500" s="2"/>
      <c r="AI500" s="2"/>
      <c r="AJ500" s="2"/>
      <c r="AK500" s="77"/>
      <c r="AL500" s="77"/>
      <c r="AM500" s="77"/>
    </row>
    <row r="501" spans="31:39" x14ac:dyDescent="0.3">
      <c r="AE501" s="2"/>
      <c r="AF501" s="2"/>
      <c r="AG501" s="2"/>
      <c r="AH501" s="2"/>
      <c r="AI501" s="2"/>
      <c r="AJ501" s="2"/>
      <c r="AK501" s="77"/>
      <c r="AL501" s="77"/>
      <c r="AM501" s="77"/>
    </row>
    <row r="502" spans="31:39" x14ac:dyDescent="0.3">
      <c r="AE502" s="2"/>
      <c r="AF502" s="2"/>
      <c r="AG502" s="2"/>
      <c r="AH502" s="2"/>
      <c r="AI502" s="2"/>
      <c r="AJ502" s="2"/>
      <c r="AK502" s="77"/>
      <c r="AL502" s="77"/>
      <c r="AM502" s="77"/>
    </row>
    <row r="503" spans="31:39" x14ac:dyDescent="0.3">
      <c r="AE503" s="2"/>
      <c r="AF503" s="2"/>
      <c r="AG503" s="2"/>
      <c r="AH503" s="2"/>
      <c r="AI503" s="2"/>
      <c r="AJ503" s="2"/>
      <c r="AK503" s="77"/>
      <c r="AL503" s="77"/>
      <c r="AM503" s="77"/>
    </row>
    <row r="504" spans="31:39" x14ac:dyDescent="0.3">
      <c r="AE504" s="2"/>
      <c r="AF504" s="2"/>
      <c r="AG504" s="2"/>
      <c r="AH504" s="2"/>
      <c r="AI504" s="2"/>
      <c r="AJ504" s="2"/>
      <c r="AK504" s="77"/>
      <c r="AL504" s="77"/>
      <c r="AM504" s="77"/>
    </row>
    <row r="505" spans="31:39" x14ac:dyDescent="0.3">
      <c r="AE505" s="2"/>
      <c r="AF505" s="2"/>
      <c r="AG505" s="2"/>
      <c r="AH505" s="2"/>
      <c r="AI505" s="2"/>
      <c r="AJ505" s="2"/>
      <c r="AK505" s="77"/>
      <c r="AL505" s="77"/>
      <c r="AM505" s="77"/>
    </row>
    <row r="506" spans="31:39" x14ac:dyDescent="0.3">
      <c r="AE506" s="2"/>
      <c r="AF506" s="2"/>
      <c r="AG506" s="2"/>
      <c r="AH506" s="2"/>
      <c r="AI506" s="2"/>
      <c r="AJ506" s="2"/>
      <c r="AK506" s="77"/>
      <c r="AL506" s="77"/>
      <c r="AM506" s="77"/>
    </row>
    <row r="507" spans="31:39" x14ac:dyDescent="0.3">
      <c r="AE507" s="2"/>
      <c r="AF507" s="2"/>
      <c r="AG507" s="2"/>
      <c r="AH507" s="2"/>
      <c r="AI507" s="2"/>
      <c r="AJ507" s="2"/>
      <c r="AK507" s="77"/>
      <c r="AL507" s="77"/>
      <c r="AM507" s="77"/>
    </row>
    <row r="508" spans="31:39" x14ac:dyDescent="0.3">
      <c r="AE508" s="2"/>
      <c r="AF508" s="2"/>
      <c r="AG508" s="2"/>
      <c r="AH508" s="2"/>
      <c r="AI508" s="2"/>
      <c r="AJ508" s="2"/>
      <c r="AK508" s="77"/>
      <c r="AL508" s="77"/>
      <c r="AM508" s="77"/>
    </row>
    <row r="509" spans="31:39" x14ac:dyDescent="0.3">
      <c r="AE509" s="2"/>
      <c r="AF509" s="2"/>
      <c r="AG509" s="2"/>
      <c r="AH509" s="2"/>
      <c r="AI509" s="2"/>
      <c r="AJ509" s="2"/>
      <c r="AK509" s="77"/>
      <c r="AL509" s="77"/>
      <c r="AM509" s="77"/>
    </row>
    <row r="510" spans="31:39" x14ac:dyDescent="0.3">
      <c r="AE510" s="2"/>
      <c r="AF510" s="2"/>
      <c r="AG510" s="2"/>
      <c r="AH510" s="2"/>
      <c r="AI510" s="2"/>
      <c r="AJ510" s="2"/>
      <c r="AK510" s="77"/>
      <c r="AL510" s="77"/>
      <c r="AM510" s="77"/>
    </row>
    <row r="511" spans="31:39" x14ac:dyDescent="0.3">
      <c r="AE511" s="2"/>
      <c r="AF511" s="2"/>
      <c r="AG511" s="2"/>
      <c r="AH511" s="2"/>
      <c r="AI511" s="2"/>
      <c r="AJ511" s="2"/>
      <c r="AK511" s="77"/>
      <c r="AL511" s="77"/>
      <c r="AM511" s="77"/>
    </row>
    <row r="512" spans="31:39" x14ac:dyDescent="0.3">
      <c r="AE512" s="2"/>
      <c r="AF512" s="2"/>
      <c r="AG512" s="2"/>
      <c r="AH512" s="2"/>
      <c r="AI512" s="2"/>
      <c r="AJ512" s="2"/>
      <c r="AK512" s="77"/>
      <c r="AL512" s="77"/>
      <c r="AM512" s="77"/>
    </row>
    <row r="513" spans="31:39" x14ac:dyDescent="0.3">
      <c r="AE513" s="2"/>
      <c r="AF513" s="2"/>
      <c r="AG513" s="2"/>
      <c r="AH513" s="2"/>
      <c r="AI513" s="2"/>
      <c r="AJ513" s="2"/>
      <c r="AK513" s="77"/>
      <c r="AL513" s="77"/>
      <c r="AM513" s="77"/>
    </row>
    <row r="514" spans="31:39" x14ac:dyDescent="0.3">
      <c r="AE514" s="2"/>
      <c r="AF514" s="2"/>
      <c r="AG514" s="2"/>
      <c r="AH514" s="2"/>
      <c r="AI514" s="2"/>
      <c r="AJ514" s="2"/>
      <c r="AK514" s="77"/>
      <c r="AL514" s="77"/>
      <c r="AM514" s="77"/>
    </row>
    <row r="515" spans="31:39" x14ac:dyDescent="0.3">
      <c r="AE515" s="2"/>
      <c r="AF515" s="2"/>
      <c r="AG515" s="2"/>
      <c r="AH515" s="2"/>
      <c r="AI515" s="2"/>
      <c r="AJ515" s="2"/>
      <c r="AK515" s="77"/>
      <c r="AL515" s="77"/>
      <c r="AM515" s="77"/>
    </row>
    <row r="516" spans="31:39" x14ac:dyDescent="0.3">
      <c r="AE516" s="2"/>
      <c r="AF516" s="2"/>
      <c r="AG516" s="2"/>
      <c r="AH516" s="2"/>
      <c r="AI516" s="2"/>
      <c r="AJ516" s="2"/>
      <c r="AK516" s="77"/>
      <c r="AL516" s="77"/>
      <c r="AM516" s="77"/>
    </row>
    <row r="517" spans="31:39" x14ac:dyDescent="0.3">
      <c r="AE517" s="2"/>
      <c r="AF517" s="2"/>
      <c r="AG517" s="2"/>
      <c r="AH517" s="2"/>
      <c r="AI517" s="2"/>
      <c r="AJ517" s="2"/>
      <c r="AK517" s="77"/>
      <c r="AL517" s="77"/>
      <c r="AM517" s="77"/>
    </row>
    <row r="518" spans="31:39" x14ac:dyDescent="0.3">
      <c r="AE518" s="2"/>
      <c r="AF518" s="2"/>
      <c r="AG518" s="2"/>
      <c r="AH518" s="2"/>
      <c r="AI518" s="2"/>
      <c r="AJ518" s="2"/>
      <c r="AK518" s="77"/>
      <c r="AL518" s="77"/>
      <c r="AM518" s="77"/>
    </row>
    <row r="519" spans="31:39" x14ac:dyDescent="0.3">
      <c r="AE519" s="2"/>
      <c r="AF519" s="2"/>
      <c r="AG519" s="2"/>
      <c r="AH519" s="2"/>
      <c r="AI519" s="2"/>
      <c r="AJ519" s="2"/>
      <c r="AK519" s="77"/>
      <c r="AL519" s="77"/>
      <c r="AM519" s="77"/>
    </row>
    <row r="520" spans="31:39" x14ac:dyDescent="0.3">
      <c r="AE520" s="2"/>
      <c r="AF520" s="2"/>
      <c r="AG520" s="2"/>
      <c r="AH520" s="2"/>
      <c r="AI520" s="2"/>
      <c r="AJ520" s="2"/>
      <c r="AK520" s="77"/>
      <c r="AL520" s="77"/>
      <c r="AM520" s="77"/>
    </row>
    <row r="521" spans="31:39" x14ac:dyDescent="0.3">
      <c r="AE521" s="2"/>
      <c r="AF521" s="2"/>
      <c r="AG521" s="2"/>
      <c r="AH521" s="2"/>
      <c r="AI521" s="2"/>
      <c r="AJ521" s="2"/>
      <c r="AK521" s="77"/>
      <c r="AL521" s="77"/>
      <c r="AM521" s="77"/>
    </row>
    <row r="522" spans="31:39" x14ac:dyDescent="0.3">
      <c r="AE522" s="2"/>
      <c r="AF522" s="2"/>
      <c r="AG522" s="2"/>
      <c r="AH522" s="2"/>
      <c r="AI522" s="2"/>
      <c r="AJ522" s="2"/>
      <c r="AK522" s="77"/>
      <c r="AL522" s="77"/>
      <c r="AM522" s="77"/>
    </row>
    <row r="523" spans="31:39" x14ac:dyDescent="0.3">
      <c r="AE523" s="2"/>
      <c r="AF523" s="2"/>
      <c r="AG523" s="2"/>
      <c r="AH523" s="2"/>
      <c r="AI523" s="2"/>
      <c r="AJ523" s="2"/>
      <c r="AK523" s="77"/>
      <c r="AL523" s="77"/>
      <c r="AM523" s="77"/>
    </row>
    <row r="524" spans="31:39" x14ac:dyDescent="0.3">
      <c r="AE524" s="2"/>
      <c r="AF524" s="2"/>
      <c r="AG524" s="2"/>
      <c r="AH524" s="2"/>
      <c r="AI524" s="2"/>
      <c r="AJ524" s="2"/>
      <c r="AK524" s="77"/>
      <c r="AL524" s="77"/>
      <c r="AM524" s="77"/>
    </row>
    <row r="525" spans="31:39" x14ac:dyDescent="0.3">
      <c r="AE525" s="2"/>
      <c r="AF525" s="2"/>
      <c r="AG525" s="2"/>
      <c r="AH525" s="2"/>
      <c r="AI525" s="2"/>
      <c r="AJ525" s="2"/>
      <c r="AK525" s="77"/>
      <c r="AL525" s="77"/>
      <c r="AM525" s="77"/>
    </row>
    <row r="526" spans="31:39" x14ac:dyDescent="0.3">
      <c r="AE526" s="2"/>
      <c r="AF526" s="2"/>
      <c r="AG526" s="2"/>
      <c r="AH526" s="2"/>
      <c r="AI526" s="2"/>
      <c r="AJ526" s="2"/>
      <c r="AK526" s="77"/>
      <c r="AL526" s="77"/>
      <c r="AM526" s="77"/>
    </row>
    <row r="527" spans="31:39" x14ac:dyDescent="0.3">
      <c r="AE527" s="2"/>
      <c r="AF527" s="2"/>
      <c r="AG527" s="2"/>
      <c r="AH527" s="2"/>
      <c r="AI527" s="2"/>
      <c r="AJ527" s="2"/>
      <c r="AK527" s="77"/>
      <c r="AL527" s="77"/>
      <c r="AM527" s="77"/>
    </row>
    <row r="528" spans="31:39" x14ac:dyDescent="0.3">
      <c r="AE528" s="2"/>
      <c r="AF528" s="2"/>
      <c r="AG528" s="2"/>
      <c r="AH528" s="2"/>
      <c r="AI528" s="2"/>
      <c r="AJ528" s="2"/>
      <c r="AK528" s="77"/>
      <c r="AL528" s="77"/>
      <c r="AM528" s="77"/>
    </row>
    <row r="529" spans="31:39" x14ac:dyDescent="0.3">
      <c r="AE529" s="2"/>
      <c r="AF529" s="2"/>
      <c r="AG529" s="2"/>
      <c r="AH529" s="2"/>
      <c r="AI529" s="2"/>
      <c r="AJ529" s="2"/>
      <c r="AK529" s="77"/>
      <c r="AL529" s="77"/>
      <c r="AM529" s="77"/>
    </row>
    <row r="530" spans="31:39" x14ac:dyDescent="0.3">
      <c r="AE530" s="2"/>
      <c r="AF530" s="2"/>
      <c r="AG530" s="2"/>
      <c r="AH530" s="2"/>
      <c r="AI530" s="2"/>
      <c r="AJ530" s="2"/>
      <c r="AK530" s="77"/>
      <c r="AL530" s="77"/>
      <c r="AM530" s="77"/>
    </row>
    <row r="531" spans="31:39" x14ac:dyDescent="0.3">
      <c r="AE531" s="2"/>
      <c r="AF531" s="2"/>
      <c r="AG531" s="2"/>
      <c r="AH531" s="2"/>
      <c r="AI531" s="2"/>
      <c r="AJ531" s="2"/>
      <c r="AK531" s="77"/>
      <c r="AL531" s="77"/>
      <c r="AM531" s="77"/>
    </row>
    <row r="532" spans="31:39" x14ac:dyDescent="0.3">
      <c r="AE532" s="2"/>
      <c r="AF532" s="2"/>
      <c r="AG532" s="2"/>
      <c r="AH532" s="2"/>
      <c r="AI532" s="2"/>
      <c r="AJ532" s="2"/>
      <c r="AK532" s="77"/>
      <c r="AL532" s="77"/>
      <c r="AM532" s="77"/>
    </row>
    <row r="533" spans="31:39" x14ac:dyDescent="0.3">
      <c r="AE533" s="2"/>
      <c r="AF533" s="2"/>
      <c r="AG533" s="2"/>
      <c r="AH533" s="2"/>
      <c r="AI533" s="2"/>
      <c r="AJ533" s="2"/>
      <c r="AK533" s="77"/>
      <c r="AL533" s="77"/>
      <c r="AM533" s="77"/>
    </row>
    <row r="534" spans="31:39" x14ac:dyDescent="0.3">
      <c r="AE534" s="2"/>
      <c r="AF534" s="2"/>
      <c r="AG534" s="2"/>
      <c r="AH534" s="2"/>
      <c r="AI534" s="2"/>
      <c r="AJ534" s="2"/>
      <c r="AK534" s="77"/>
      <c r="AL534" s="77"/>
      <c r="AM534" s="77"/>
    </row>
    <row r="535" spans="31:39" x14ac:dyDescent="0.3">
      <c r="AE535" s="2"/>
      <c r="AF535" s="2"/>
      <c r="AG535" s="2"/>
      <c r="AH535" s="2"/>
      <c r="AI535" s="2"/>
      <c r="AJ535" s="2"/>
      <c r="AK535" s="77"/>
      <c r="AL535" s="77"/>
      <c r="AM535" s="77"/>
    </row>
    <row r="536" spans="31:39" x14ac:dyDescent="0.3">
      <c r="AE536" s="2"/>
      <c r="AF536" s="2"/>
      <c r="AG536" s="2"/>
      <c r="AH536" s="2"/>
      <c r="AI536" s="2"/>
      <c r="AJ536" s="2"/>
      <c r="AK536" s="77"/>
      <c r="AL536" s="77"/>
      <c r="AM536" s="77"/>
    </row>
    <row r="537" spans="31:39" x14ac:dyDescent="0.3">
      <c r="AE537" s="2"/>
      <c r="AF537" s="2"/>
      <c r="AG537" s="2"/>
      <c r="AH537" s="2"/>
      <c r="AI537" s="2"/>
      <c r="AJ537" s="2"/>
      <c r="AK537" s="77"/>
      <c r="AL537" s="77"/>
      <c r="AM537" s="77"/>
    </row>
    <row r="538" spans="31:39" x14ac:dyDescent="0.3">
      <c r="AE538" s="2"/>
      <c r="AF538" s="2"/>
      <c r="AG538" s="2"/>
      <c r="AH538" s="2"/>
      <c r="AI538" s="2"/>
      <c r="AJ538" s="2"/>
      <c r="AK538" s="77"/>
      <c r="AL538" s="77"/>
      <c r="AM538" s="77"/>
    </row>
    <row r="539" spans="31:39" x14ac:dyDescent="0.3">
      <c r="AE539" s="2"/>
      <c r="AF539" s="2"/>
      <c r="AG539" s="2"/>
      <c r="AH539" s="2"/>
      <c r="AI539" s="2"/>
      <c r="AJ539" s="2"/>
      <c r="AK539" s="77"/>
      <c r="AL539" s="77"/>
      <c r="AM539" s="77"/>
    </row>
    <row r="540" spans="31:39" x14ac:dyDescent="0.3">
      <c r="AE540" s="2"/>
      <c r="AF540" s="2"/>
      <c r="AG540" s="2"/>
      <c r="AH540" s="2"/>
      <c r="AI540" s="2"/>
      <c r="AJ540" s="2"/>
      <c r="AK540" s="77"/>
      <c r="AL540" s="77"/>
      <c r="AM540" s="77"/>
    </row>
    <row r="541" spans="31:39" x14ac:dyDescent="0.3">
      <c r="AE541" s="2"/>
      <c r="AF541" s="2"/>
      <c r="AG541" s="2"/>
      <c r="AH541" s="2"/>
      <c r="AI541" s="2"/>
      <c r="AJ541" s="2"/>
      <c r="AK541" s="77"/>
      <c r="AL541" s="77"/>
      <c r="AM541" s="77"/>
    </row>
    <row r="542" spans="31:39" x14ac:dyDescent="0.3">
      <c r="AE542" s="2"/>
      <c r="AF542" s="2"/>
      <c r="AG542" s="2"/>
      <c r="AH542" s="2"/>
      <c r="AI542" s="2"/>
      <c r="AJ542" s="2"/>
      <c r="AK542" s="77"/>
      <c r="AL542" s="77"/>
      <c r="AM542" s="77"/>
    </row>
    <row r="543" spans="31:39" x14ac:dyDescent="0.3">
      <c r="AE543" s="2"/>
      <c r="AF543" s="2"/>
      <c r="AG543" s="2"/>
      <c r="AH543" s="2"/>
      <c r="AI543" s="2"/>
      <c r="AJ543" s="2"/>
      <c r="AK543" s="77"/>
      <c r="AL543" s="77"/>
      <c r="AM543" s="77"/>
    </row>
    <row r="544" spans="31:39" x14ac:dyDescent="0.3">
      <c r="AE544" s="2"/>
      <c r="AF544" s="2"/>
      <c r="AG544" s="2"/>
      <c r="AH544" s="2"/>
      <c r="AI544" s="2"/>
      <c r="AJ544" s="2"/>
      <c r="AK544" s="77"/>
      <c r="AL544" s="77"/>
      <c r="AM544" s="77"/>
    </row>
    <row r="545" spans="31:39" x14ac:dyDescent="0.3">
      <c r="AE545" s="2"/>
      <c r="AF545" s="2"/>
      <c r="AG545" s="2"/>
      <c r="AH545" s="2"/>
      <c r="AI545" s="2"/>
      <c r="AJ545" s="2"/>
      <c r="AK545" s="77"/>
      <c r="AL545" s="77"/>
      <c r="AM545" s="77"/>
    </row>
    <row r="546" spans="31:39" x14ac:dyDescent="0.3">
      <c r="AE546" s="2"/>
      <c r="AF546" s="2"/>
      <c r="AG546" s="2"/>
      <c r="AH546" s="2"/>
      <c r="AI546" s="2"/>
      <c r="AJ546" s="2"/>
      <c r="AK546" s="77"/>
      <c r="AL546" s="77"/>
      <c r="AM546" s="77"/>
    </row>
    <row r="547" spans="31:39" x14ac:dyDescent="0.3">
      <c r="AE547" s="2"/>
      <c r="AF547" s="2"/>
      <c r="AG547" s="2"/>
      <c r="AH547" s="2"/>
      <c r="AI547" s="2"/>
      <c r="AJ547" s="2"/>
      <c r="AK547" s="77"/>
      <c r="AL547" s="77"/>
      <c r="AM547" s="77"/>
    </row>
    <row r="548" spans="31:39" x14ac:dyDescent="0.3">
      <c r="AE548" s="2"/>
      <c r="AF548" s="2"/>
      <c r="AG548" s="2"/>
      <c r="AH548" s="2"/>
      <c r="AI548" s="2"/>
      <c r="AJ548" s="2"/>
      <c r="AK548" s="77"/>
      <c r="AL548" s="77"/>
      <c r="AM548" s="77"/>
    </row>
    <row r="549" spans="31:39" x14ac:dyDescent="0.3">
      <c r="AE549" s="2"/>
      <c r="AF549" s="2"/>
      <c r="AG549" s="2"/>
      <c r="AH549" s="2"/>
      <c r="AI549" s="2"/>
      <c r="AJ549" s="2"/>
      <c r="AK549" s="77"/>
      <c r="AL549" s="77"/>
      <c r="AM549" s="77"/>
    </row>
    <row r="550" spans="31:39" x14ac:dyDescent="0.3">
      <c r="AE550" s="2"/>
      <c r="AF550" s="2"/>
      <c r="AG550" s="2"/>
      <c r="AH550" s="2"/>
      <c r="AI550" s="2"/>
      <c r="AJ550" s="2"/>
      <c r="AK550" s="77"/>
      <c r="AL550" s="77"/>
      <c r="AM550" s="77"/>
    </row>
    <row r="551" spans="31:39" x14ac:dyDescent="0.3">
      <c r="AE551" s="2"/>
      <c r="AF551" s="2"/>
      <c r="AG551" s="2"/>
      <c r="AH551" s="2"/>
      <c r="AI551" s="2"/>
      <c r="AJ551" s="2"/>
      <c r="AK551" s="77"/>
      <c r="AL551" s="77"/>
      <c r="AM551" s="77"/>
    </row>
    <row r="552" spans="31:39" x14ac:dyDescent="0.3">
      <c r="AE552" s="2"/>
      <c r="AF552" s="2"/>
      <c r="AG552" s="2"/>
      <c r="AH552" s="2"/>
      <c r="AI552" s="2"/>
      <c r="AJ552" s="2"/>
      <c r="AK552" s="77"/>
      <c r="AL552" s="77"/>
      <c r="AM552" s="77"/>
    </row>
    <row r="553" spans="31:39" x14ac:dyDescent="0.3">
      <c r="AE553" s="2"/>
      <c r="AF553" s="2"/>
      <c r="AG553" s="2"/>
      <c r="AH553" s="2"/>
      <c r="AI553" s="2"/>
      <c r="AJ553" s="2"/>
      <c r="AK553" s="77"/>
      <c r="AL553" s="77"/>
      <c r="AM553" s="77"/>
    </row>
    <row r="554" spans="31:39" x14ac:dyDescent="0.3">
      <c r="AE554" s="2"/>
      <c r="AF554" s="2"/>
      <c r="AG554" s="2"/>
      <c r="AH554" s="2"/>
      <c r="AI554" s="2"/>
      <c r="AJ554" s="2"/>
      <c r="AK554" s="77"/>
      <c r="AL554" s="77"/>
      <c r="AM554" s="77"/>
    </row>
    <row r="555" spans="31:39" x14ac:dyDescent="0.3">
      <c r="AE555" s="2"/>
      <c r="AF555" s="2"/>
      <c r="AG555" s="2"/>
      <c r="AH555" s="2"/>
      <c r="AI555" s="2"/>
      <c r="AJ555" s="2"/>
      <c r="AK555" s="77"/>
      <c r="AL555" s="77"/>
      <c r="AM555" s="77"/>
    </row>
    <row r="556" spans="31:39" x14ac:dyDescent="0.3">
      <c r="AE556" s="2"/>
      <c r="AF556" s="2"/>
      <c r="AG556" s="2"/>
      <c r="AH556" s="2"/>
      <c r="AI556" s="2"/>
      <c r="AJ556" s="2"/>
      <c r="AK556" s="77"/>
      <c r="AL556" s="77"/>
      <c r="AM556" s="77"/>
    </row>
    <row r="557" spans="31:39" x14ac:dyDescent="0.3">
      <c r="AE557" s="2"/>
      <c r="AF557" s="2"/>
      <c r="AG557" s="2"/>
      <c r="AH557" s="2"/>
      <c r="AI557" s="2"/>
      <c r="AJ557" s="2"/>
      <c r="AK557" s="77"/>
      <c r="AL557" s="77"/>
      <c r="AM557" s="77"/>
    </row>
    <row r="558" spans="31:39" x14ac:dyDescent="0.3">
      <c r="AE558" s="2"/>
      <c r="AF558" s="2"/>
      <c r="AG558" s="2"/>
      <c r="AH558" s="2"/>
      <c r="AI558" s="2"/>
      <c r="AJ558" s="2"/>
      <c r="AK558" s="77"/>
      <c r="AL558" s="77"/>
      <c r="AM558" s="77"/>
    </row>
    <row r="559" spans="31:39" x14ac:dyDescent="0.3">
      <c r="AE559" s="2"/>
      <c r="AF559" s="2"/>
      <c r="AG559" s="2"/>
      <c r="AH559" s="2"/>
      <c r="AI559" s="2"/>
      <c r="AJ559" s="2"/>
      <c r="AK559" s="77"/>
      <c r="AL559" s="77"/>
      <c r="AM559" s="77"/>
    </row>
    <row r="560" spans="31:39" x14ac:dyDescent="0.3">
      <c r="AE560" s="2"/>
      <c r="AF560" s="2"/>
      <c r="AG560" s="2"/>
      <c r="AH560" s="2"/>
      <c r="AI560" s="2"/>
      <c r="AJ560" s="2"/>
      <c r="AK560" s="77"/>
      <c r="AL560" s="77"/>
      <c r="AM560" s="77"/>
    </row>
    <row r="561" spans="31:39" x14ac:dyDescent="0.3">
      <c r="AE561" s="2"/>
      <c r="AF561" s="2"/>
      <c r="AG561" s="2"/>
      <c r="AH561" s="2"/>
      <c r="AI561" s="2"/>
      <c r="AJ561" s="2"/>
      <c r="AK561" s="77"/>
      <c r="AL561" s="77"/>
      <c r="AM561" s="77"/>
    </row>
    <row r="562" spans="31:39" x14ac:dyDescent="0.3">
      <c r="AE562" s="2"/>
      <c r="AF562" s="2"/>
      <c r="AG562" s="2"/>
      <c r="AH562" s="2"/>
      <c r="AI562" s="2"/>
      <c r="AJ562" s="2"/>
      <c r="AK562" s="77"/>
      <c r="AL562" s="77"/>
      <c r="AM562" s="77"/>
    </row>
    <row r="563" spans="31:39" x14ac:dyDescent="0.3">
      <c r="AE563" s="2"/>
      <c r="AF563" s="2"/>
      <c r="AG563" s="2"/>
      <c r="AH563" s="2"/>
      <c r="AI563" s="2"/>
      <c r="AJ563" s="2"/>
      <c r="AK563" s="77"/>
      <c r="AL563" s="77"/>
      <c r="AM563" s="77"/>
    </row>
    <row r="564" spans="31:39" x14ac:dyDescent="0.3">
      <c r="AE564" s="2"/>
      <c r="AF564" s="2"/>
      <c r="AG564" s="2"/>
      <c r="AH564" s="2"/>
      <c r="AI564" s="2"/>
      <c r="AJ564" s="2"/>
      <c r="AK564" s="77"/>
      <c r="AL564" s="77"/>
      <c r="AM564" s="77"/>
    </row>
    <row r="565" spans="31:39" x14ac:dyDescent="0.3">
      <c r="AE565" s="2"/>
      <c r="AF565" s="2"/>
      <c r="AG565" s="2"/>
      <c r="AH565" s="2"/>
      <c r="AI565" s="2"/>
      <c r="AJ565" s="2"/>
      <c r="AK565" s="77"/>
      <c r="AL565" s="77"/>
      <c r="AM565" s="77"/>
    </row>
    <row r="566" spans="31:39" x14ac:dyDescent="0.3">
      <c r="AE566" s="2"/>
      <c r="AF566" s="2"/>
      <c r="AG566" s="2"/>
      <c r="AH566" s="2"/>
      <c r="AI566" s="2"/>
      <c r="AJ566" s="2"/>
      <c r="AK566" s="77"/>
      <c r="AL566" s="77"/>
      <c r="AM566" s="77"/>
    </row>
    <row r="567" spans="31:39" x14ac:dyDescent="0.3">
      <c r="AE567" s="2"/>
      <c r="AF567" s="2"/>
      <c r="AG567" s="2"/>
      <c r="AH567" s="2"/>
      <c r="AI567" s="2"/>
      <c r="AJ567" s="2"/>
      <c r="AK567" s="77"/>
      <c r="AL567" s="77"/>
      <c r="AM567" s="77"/>
    </row>
    <row r="568" spans="31:39" x14ac:dyDescent="0.3">
      <c r="AE568" s="2"/>
      <c r="AF568" s="2"/>
      <c r="AG568" s="2"/>
      <c r="AH568" s="2"/>
      <c r="AI568" s="2"/>
      <c r="AJ568" s="2"/>
      <c r="AK568" s="77"/>
      <c r="AL568" s="77"/>
      <c r="AM568" s="77"/>
    </row>
    <row r="569" spans="31:39" x14ac:dyDescent="0.3">
      <c r="AE569" s="2"/>
      <c r="AF569" s="2"/>
      <c r="AG569" s="2"/>
      <c r="AH569" s="2"/>
      <c r="AI569" s="2"/>
      <c r="AJ569" s="2"/>
      <c r="AK569" s="77"/>
      <c r="AL569" s="77"/>
      <c r="AM569" s="77"/>
    </row>
    <row r="570" spans="31:39" x14ac:dyDescent="0.3">
      <c r="AE570" s="2"/>
      <c r="AF570" s="2"/>
      <c r="AG570" s="2"/>
      <c r="AH570" s="2"/>
      <c r="AI570" s="2"/>
      <c r="AJ570" s="2"/>
      <c r="AK570" s="77"/>
      <c r="AL570" s="77"/>
      <c r="AM570" s="77"/>
    </row>
    <row r="571" spans="31:39" x14ac:dyDescent="0.3">
      <c r="AE571" s="2"/>
      <c r="AF571" s="2"/>
      <c r="AG571" s="2"/>
      <c r="AH571" s="2"/>
      <c r="AI571" s="2"/>
      <c r="AJ571" s="2"/>
      <c r="AK571" s="77"/>
      <c r="AL571" s="77"/>
      <c r="AM571" s="77"/>
    </row>
    <row r="572" spans="31:39" x14ac:dyDescent="0.3">
      <c r="AE572" s="2"/>
      <c r="AF572" s="2"/>
      <c r="AG572" s="2"/>
      <c r="AH572" s="2"/>
      <c r="AI572" s="2"/>
      <c r="AJ572" s="2"/>
      <c r="AK572" s="77"/>
      <c r="AL572" s="77"/>
      <c r="AM572" s="77"/>
    </row>
    <row r="573" spans="31:39" x14ac:dyDescent="0.3">
      <c r="AE573" s="2"/>
      <c r="AF573" s="2"/>
      <c r="AG573" s="2"/>
      <c r="AH573" s="2"/>
      <c r="AI573" s="2"/>
      <c r="AJ573" s="2"/>
      <c r="AK573" s="77"/>
      <c r="AL573" s="77"/>
      <c r="AM573" s="77"/>
    </row>
    <row r="574" spans="31:39" x14ac:dyDescent="0.3">
      <c r="AE574" s="2"/>
      <c r="AF574" s="2"/>
      <c r="AG574" s="2"/>
      <c r="AH574" s="2"/>
      <c r="AI574" s="2"/>
      <c r="AJ574" s="2"/>
      <c r="AK574" s="77"/>
      <c r="AL574" s="77"/>
      <c r="AM574" s="77"/>
    </row>
    <row r="575" spans="31:39" x14ac:dyDescent="0.3">
      <c r="AE575" s="2"/>
      <c r="AF575" s="2"/>
      <c r="AG575" s="2"/>
      <c r="AH575" s="2"/>
      <c r="AI575" s="2"/>
      <c r="AJ575" s="2"/>
      <c r="AK575" s="77"/>
      <c r="AL575" s="77"/>
      <c r="AM575" s="77"/>
    </row>
    <row r="576" spans="31:39" x14ac:dyDescent="0.3">
      <c r="AE576" s="2"/>
      <c r="AF576" s="2"/>
      <c r="AG576" s="2"/>
      <c r="AH576" s="2"/>
      <c r="AI576" s="2"/>
      <c r="AJ576" s="2"/>
      <c r="AK576" s="77"/>
      <c r="AL576" s="77"/>
      <c r="AM576" s="77"/>
    </row>
    <row r="577" spans="31:39" x14ac:dyDescent="0.3">
      <c r="AE577" s="2"/>
      <c r="AF577" s="2"/>
      <c r="AG577" s="2"/>
      <c r="AH577" s="2"/>
      <c r="AI577" s="2"/>
      <c r="AJ577" s="2"/>
      <c r="AK577" s="77"/>
      <c r="AL577" s="77"/>
      <c r="AM577" s="77"/>
    </row>
    <row r="578" spans="31:39" x14ac:dyDescent="0.3">
      <c r="AE578" s="2"/>
      <c r="AF578" s="2"/>
      <c r="AG578" s="2"/>
      <c r="AH578" s="2"/>
      <c r="AI578" s="2"/>
      <c r="AJ578" s="2"/>
      <c r="AK578" s="77"/>
      <c r="AL578" s="77"/>
      <c r="AM578" s="77"/>
    </row>
    <row r="579" spans="31:39" x14ac:dyDescent="0.3">
      <c r="AE579" s="2"/>
      <c r="AF579" s="2"/>
      <c r="AG579" s="2"/>
      <c r="AH579" s="2"/>
      <c r="AI579" s="2"/>
      <c r="AJ579" s="2"/>
      <c r="AK579" s="77"/>
      <c r="AL579" s="77"/>
      <c r="AM579" s="77"/>
    </row>
    <row r="580" spans="31:39" x14ac:dyDescent="0.3">
      <c r="AE580" s="2"/>
      <c r="AF580" s="2"/>
      <c r="AG580" s="2"/>
      <c r="AH580" s="2"/>
      <c r="AI580" s="2"/>
      <c r="AJ580" s="2"/>
      <c r="AK580" s="77"/>
      <c r="AL580" s="77"/>
      <c r="AM580" s="77"/>
    </row>
    <row r="581" spans="31:39" x14ac:dyDescent="0.3">
      <c r="AE581" s="2"/>
      <c r="AF581" s="2"/>
      <c r="AG581" s="2"/>
      <c r="AH581" s="2"/>
      <c r="AI581" s="2"/>
      <c r="AJ581" s="2"/>
      <c r="AK581" s="77"/>
      <c r="AL581" s="77"/>
      <c r="AM581" s="77"/>
    </row>
    <row r="582" spans="31:39" x14ac:dyDescent="0.3">
      <c r="AE582" s="2"/>
      <c r="AF582" s="2"/>
      <c r="AG582" s="2"/>
      <c r="AH582" s="2"/>
      <c r="AI582" s="2"/>
      <c r="AJ582" s="2"/>
      <c r="AK582" s="77"/>
      <c r="AL582" s="77"/>
      <c r="AM582" s="77"/>
    </row>
    <row r="583" spans="31:39" x14ac:dyDescent="0.3">
      <c r="AE583" s="2"/>
      <c r="AF583" s="2"/>
      <c r="AG583" s="2"/>
      <c r="AH583" s="2"/>
      <c r="AI583" s="2"/>
      <c r="AJ583" s="2"/>
      <c r="AK583" s="77"/>
      <c r="AL583" s="77"/>
      <c r="AM583" s="77"/>
    </row>
    <row r="584" spans="31:39" x14ac:dyDescent="0.3">
      <c r="AE584" s="2"/>
      <c r="AF584" s="2"/>
      <c r="AG584" s="2"/>
      <c r="AH584" s="2"/>
      <c r="AI584" s="2"/>
      <c r="AJ584" s="2"/>
      <c r="AK584" s="77"/>
      <c r="AL584" s="77"/>
      <c r="AM584" s="77"/>
    </row>
    <row r="585" spans="31:39" x14ac:dyDescent="0.3">
      <c r="AE585" s="2"/>
      <c r="AF585" s="2"/>
      <c r="AG585" s="2"/>
      <c r="AH585" s="2"/>
      <c r="AI585" s="2"/>
      <c r="AJ585" s="2"/>
      <c r="AK585" s="77"/>
      <c r="AL585" s="77"/>
      <c r="AM585" s="77"/>
    </row>
    <row r="586" spans="31:39" x14ac:dyDescent="0.3">
      <c r="AE586" s="2"/>
      <c r="AF586" s="2"/>
      <c r="AG586" s="2"/>
      <c r="AH586" s="2"/>
      <c r="AI586" s="2"/>
      <c r="AJ586" s="2"/>
      <c r="AK586" s="77"/>
      <c r="AL586" s="77"/>
      <c r="AM586" s="77"/>
    </row>
    <row r="587" spans="31:39" x14ac:dyDescent="0.3">
      <c r="AE587" s="2"/>
      <c r="AF587" s="2"/>
      <c r="AG587" s="2"/>
      <c r="AH587" s="2"/>
      <c r="AI587" s="2"/>
      <c r="AJ587" s="2"/>
      <c r="AK587" s="77"/>
      <c r="AL587" s="77"/>
      <c r="AM587" s="77"/>
    </row>
    <row r="588" spans="31:39" x14ac:dyDescent="0.3">
      <c r="AE588" s="2"/>
      <c r="AF588" s="2"/>
      <c r="AG588" s="2"/>
      <c r="AH588" s="2"/>
      <c r="AI588" s="2"/>
      <c r="AJ588" s="2"/>
      <c r="AK588" s="77"/>
      <c r="AL588" s="77"/>
      <c r="AM588" s="77"/>
    </row>
    <row r="589" spans="31:39" x14ac:dyDescent="0.3">
      <c r="AE589" s="2"/>
      <c r="AF589" s="2"/>
      <c r="AG589" s="2"/>
      <c r="AH589" s="2"/>
      <c r="AI589" s="2"/>
      <c r="AJ589" s="2"/>
      <c r="AK589" s="77"/>
      <c r="AL589" s="77"/>
      <c r="AM589" s="77"/>
    </row>
    <row r="590" spans="31:39" x14ac:dyDescent="0.3">
      <c r="AE590" s="2"/>
      <c r="AF590" s="2"/>
      <c r="AG590" s="2"/>
      <c r="AH590" s="2"/>
      <c r="AI590" s="2"/>
      <c r="AJ590" s="2"/>
      <c r="AK590" s="77"/>
      <c r="AL590" s="77"/>
      <c r="AM590" s="77"/>
    </row>
    <row r="591" spans="31:39" x14ac:dyDescent="0.3">
      <c r="AE591" s="2"/>
      <c r="AF591" s="2"/>
      <c r="AG591" s="2"/>
      <c r="AH591" s="2"/>
      <c r="AI591" s="2"/>
      <c r="AJ591" s="2"/>
      <c r="AK591" s="77"/>
      <c r="AL591" s="77"/>
      <c r="AM591" s="77"/>
    </row>
    <row r="592" spans="31:39" x14ac:dyDescent="0.3">
      <c r="AE592" s="2"/>
      <c r="AF592" s="2"/>
      <c r="AG592" s="2"/>
      <c r="AH592" s="2"/>
      <c r="AI592" s="2"/>
      <c r="AJ592" s="2"/>
      <c r="AK592" s="77"/>
      <c r="AL592" s="77"/>
      <c r="AM592" s="77"/>
    </row>
    <row r="593" spans="31:39" x14ac:dyDescent="0.3">
      <c r="AE593" s="2"/>
      <c r="AF593" s="2"/>
      <c r="AG593" s="2"/>
      <c r="AH593" s="2"/>
      <c r="AI593" s="2"/>
      <c r="AJ593" s="2"/>
      <c r="AK593" s="77"/>
      <c r="AL593" s="77"/>
      <c r="AM593" s="77"/>
    </row>
    <row r="594" spans="31:39" x14ac:dyDescent="0.3">
      <c r="AE594" s="2"/>
      <c r="AF594" s="2"/>
      <c r="AG594" s="2"/>
      <c r="AH594" s="2"/>
      <c r="AI594" s="2"/>
      <c r="AJ594" s="2"/>
      <c r="AK594" s="77"/>
      <c r="AL594" s="77"/>
      <c r="AM594" s="77"/>
    </row>
    <row r="595" spans="31:39" x14ac:dyDescent="0.3">
      <c r="AE595" s="2"/>
      <c r="AF595" s="2"/>
      <c r="AG595" s="2"/>
      <c r="AH595" s="2"/>
      <c r="AI595" s="2"/>
      <c r="AJ595" s="2"/>
      <c r="AK595" s="77"/>
      <c r="AL595" s="77"/>
      <c r="AM595" s="77"/>
    </row>
    <row r="596" spans="31:39" x14ac:dyDescent="0.3">
      <c r="AE596" s="2"/>
      <c r="AF596" s="2"/>
      <c r="AG596" s="2"/>
      <c r="AH596" s="2"/>
      <c r="AI596" s="2"/>
      <c r="AJ596" s="2"/>
      <c r="AK596" s="77"/>
      <c r="AL596" s="77"/>
      <c r="AM596" s="77"/>
    </row>
    <row r="597" spans="31:39" x14ac:dyDescent="0.3">
      <c r="AE597" s="2"/>
      <c r="AF597" s="2"/>
      <c r="AG597" s="2"/>
      <c r="AH597" s="2"/>
      <c r="AI597" s="2"/>
      <c r="AJ597" s="2"/>
      <c r="AK597" s="77"/>
      <c r="AL597" s="77"/>
      <c r="AM597" s="77"/>
    </row>
    <row r="598" spans="31:39" x14ac:dyDescent="0.3">
      <c r="AE598" s="2"/>
      <c r="AF598" s="2"/>
      <c r="AG598" s="2"/>
      <c r="AH598" s="2"/>
      <c r="AI598" s="2"/>
      <c r="AJ598" s="2"/>
      <c r="AK598" s="77"/>
      <c r="AL598" s="77"/>
      <c r="AM598" s="77"/>
    </row>
    <row r="599" spans="31:39" x14ac:dyDescent="0.3">
      <c r="AE599" s="2"/>
      <c r="AF599" s="2"/>
      <c r="AG599" s="2"/>
      <c r="AH599" s="2"/>
      <c r="AI599" s="2"/>
      <c r="AJ599" s="2"/>
      <c r="AK599" s="77"/>
      <c r="AL599" s="77"/>
      <c r="AM599" s="77"/>
    </row>
    <row r="600" spans="31:39" x14ac:dyDescent="0.3">
      <c r="AE600" s="2"/>
      <c r="AF600" s="2"/>
      <c r="AG600" s="2"/>
      <c r="AH600" s="2"/>
      <c r="AI600" s="2"/>
      <c r="AJ600" s="2"/>
      <c r="AK600" s="77"/>
      <c r="AL600" s="77"/>
      <c r="AM600" s="77"/>
    </row>
    <row r="601" spans="31:39" x14ac:dyDescent="0.3">
      <c r="AE601" s="2"/>
      <c r="AF601" s="2"/>
      <c r="AG601" s="2"/>
      <c r="AH601" s="2"/>
      <c r="AI601" s="2"/>
      <c r="AJ601" s="2"/>
      <c r="AK601" s="77"/>
      <c r="AL601" s="77"/>
      <c r="AM601" s="77"/>
    </row>
    <row r="602" spans="31:39" x14ac:dyDescent="0.3">
      <c r="AE602" s="2"/>
      <c r="AF602" s="2"/>
      <c r="AG602" s="2"/>
      <c r="AH602" s="2"/>
      <c r="AI602" s="2"/>
      <c r="AJ602" s="2"/>
      <c r="AK602" s="77"/>
      <c r="AL602" s="77"/>
      <c r="AM602" s="77"/>
    </row>
    <row r="603" spans="31:39" x14ac:dyDescent="0.3">
      <c r="AE603" s="2"/>
      <c r="AF603" s="2"/>
      <c r="AG603" s="2"/>
      <c r="AH603" s="2"/>
      <c r="AI603" s="2"/>
      <c r="AJ603" s="2"/>
      <c r="AK603" s="77"/>
      <c r="AL603" s="77"/>
      <c r="AM603" s="77"/>
    </row>
    <row r="604" spans="31:39" x14ac:dyDescent="0.3">
      <c r="AE604" s="2"/>
      <c r="AF604" s="2"/>
      <c r="AG604" s="2"/>
      <c r="AH604" s="2"/>
      <c r="AI604" s="2"/>
      <c r="AJ604" s="2"/>
      <c r="AK604" s="77"/>
      <c r="AL604" s="77"/>
      <c r="AM604" s="77"/>
    </row>
    <row r="605" spans="31:39" x14ac:dyDescent="0.3">
      <c r="AE605" s="2"/>
      <c r="AF605" s="2"/>
      <c r="AG605" s="2"/>
      <c r="AH605" s="2"/>
      <c r="AI605" s="2"/>
      <c r="AJ605" s="2"/>
      <c r="AK605" s="77"/>
      <c r="AL605" s="77"/>
      <c r="AM605" s="77"/>
    </row>
    <row r="606" spans="31:39" x14ac:dyDescent="0.3">
      <c r="AE606" s="2"/>
      <c r="AF606" s="2"/>
      <c r="AG606" s="2"/>
      <c r="AH606" s="2"/>
      <c r="AI606" s="2"/>
      <c r="AJ606" s="2"/>
      <c r="AK606" s="77"/>
      <c r="AL606" s="77"/>
      <c r="AM606" s="77"/>
    </row>
    <row r="607" spans="31:39" x14ac:dyDescent="0.3">
      <c r="AE607" s="2"/>
      <c r="AF607" s="2"/>
      <c r="AG607" s="2"/>
      <c r="AH607" s="2"/>
      <c r="AI607" s="2"/>
      <c r="AJ607" s="2"/>
      <c r="AK607" s="77"/>
      <c r="AL607" s="77"/>
      <c r="AM607" s="77"/>
    </row>
    <row r="608" spans="31:39" x14ac:dyDescent="0.3">
      <c r="AE608" s="2"/>
      <c r="AF608" s="2"/>
      <c r="AG608" s="2"/>
      <c r="AH608" s="2"/>
      <c r="AI608" s="2"/>
      <c r="AJ608" s="2"/>
      <c r="AK608" s="77"/>
      <c r="AL608" s="77"/>
      <c r="AM608" s="77"/>
    </row>
    <row r="609" spans="31:39" x14ac:dyDescent="0.3">
      <c r="AE609" s="2"/>
      <c r="AF609" s="2"/>
      <c r="AG609" s="2"/>
      <c r="AH609" s="2"/>
      <c r="AI609" s="2"/>
      <c r="AJ609" s="2"/>
      <c r="AK609" s="77"/>
      <c r="AL609" s="77"/>
      <c r="AM609" s="77"/>
    </row>
    <row r="610" spans="31:39" x14ac:dyDescent="0.3">
      <c r="AE610" s="2"/>
      <c r="AF610" s="2"/>
      <c r="AG610" s="2"/>
      <c r="AH610" s="2"/>
      <c r="AI610" s="2"/>
      <c r="AJ610" s="2"/>
      <c r="AK610" s="77"/>
      <c r="AL610" s="77"/>
      <c r="AM610" s="77"/>
    </row>
    <row r="611" spans="31:39" x14ac:dyDescent="0.3">
      <c r="AE611" s="2"/>
      <c r="AF611" s="2"/>
      <c r="AG611" s="2"/>
      <c r="AH611" s="2"/>
      <c r="AI611" s="2"/>
      <c r="AJ611" s="2"/>
      <c r="AK611" s="77"/>
      <c r="AL611" s="77"/>
      <c r="AM611" s="77"/>
    </row>
    <row r="612" spans="31:39" x14ac:dyDescent="0.3">
      <c r="AE612" s="2"/>
      <c r="AF612" s="2"/>
      <c r="AG612" s="2"/>
      <c r="AH612" s="2"/>
      <c r="AI612" s="2"/>
      <c r="AJ612" s="2"/>
      <c r="AK612" s="77"/>
      <c r="AL612" s="77"/>
      <c r="AM612" s="77"/>
    </row>
    <row r="613" spans="31:39" x14ac:dyDescent="0.3">
      <c r="AE613" s="2"/>
      <c r="AF613" s="2"/>
      <c r="AG613" s="2"/>
      <c r="AH613" s="2"/>
      <c r="AI613" s="2"/>
      <c r="AJ613" s="2"/>
      <c r="AK613" s="77"/>
      <c r="AL613" s="77"/>
      <c r="AM613" s="77"/>
    </row>
    <row r="614" spans="31:39" x14ac:dyDescent="0.3">
      <c r="AE614" s="2"/>
      <c r="AF614" s="2"/>
      <c r="AG614" s="2"/>
      <c r="AH614" s="2"/>
      <c r="AI614" s="2"/>
      <c r="AJ614" s="2"/>
      <c r="AK614" s="77"/>
      <c r="AL614" s="77"/>
      <c r="AM614" s="77"/>
    </row>
    <row r="615" spans="31:39" x14ac:dyDescent="0.3">
      <c r="AE615" s="2"/>
      <c r="AF615" s="2"/>
      <c r="AG615" s="2"/>
      <c r="AH615" s="2"/>
      <c r="AI615" s="2"/>
      <c r="AJ615" s="2"/>
      <c r="AK615" s="77"/>
      <c r="AL615" s="77"/>
      <c r="AM615" s="77"/>
    </row>
  </sheetData>
  <mergeCells count="133">
    <mergeCell ref="C36:K36"/>
    <mergeCell ref="C37:K37"/>
    <mergeCell ref="C38:K38"/>
    <mergeCell ref="K26:K27"/>
    <mergeCell ref="L26:L27"/>
    <mergeCell ref="E28:E33"/>
    <mergeCell ref="F28:F33"/>
    <mergeCell ref="G28:G33"/>
    <mergeCell ref="H28:H33"/>
    <mergeCell ref="I28:I33"/>
    <mergeCell ref="J28:J33"/>
    <mergeCell ref="K28:K33"/>
    <mergeCell ref="L28:L33"/>
    <mergeCell ref="L23:L24"/>
    <mergeCell ref="A26:A27"/>
    <mergeCell ref="D26:D33"/>
    <mergeCell ref="E26:E27"/>
    <mergeCell ref="F26:F27"/>
    <mergeCell ref="G26:G27"/>
    <mergeCell ref="H26:H27"/>
    <mergeCell ref="I26:I27"/>
    <mergeCell ref="J26:J27"/>
    <mergeCell ref="E20:E21"/>
    <mergeCell ref="A23:A24"/>
    <mergeCell ref="E23:E24"/>
    <mergeCell ref="F23:F24"/>
    <mergeCell ref="G23:G24"/>
    <mergeCell ref="H23:H24"/>
    <mergeCell ref="I23:I24"/>
    <mergeCell ref="J23:J24"/>
    <mergeCell ref="K23:K24"/>
    <mergeCell ref="A18:A19"/>
    <mergeCell ref="E18:E19"/>
    <mergeCell ref="F18:F19"/>
    <mergeCell ref="G18:G19"/>
    <mergeCell ref="H18:H19"/>
    <mergeCell ref="I18:I19"/>
    <mergeCell ref="J18:J19"/>
    <mergeCell ref="K18:K19"/>
    <mergeCell ref="L18:L19"/>
    <mergeCell ref="J13:J14"/>
    <mergeCell ref="K13:K14"/>
    <mergeCell ref="L13:L14"/>
    <mergeCell ref="D14:D15"/>
    <mergeCell ref="A15:A16"/>
    <mergeCell ref="E15:E16"/>
    <mergeCell ref="F15:F16"/>
    <mergeCell ref="G15:G16"/>
    <mergeCell ref="H15:H16"/>
    <mergeCell ref="I15:I16"/>
    <mergeCell ref="A13:A14"/>
    <mergeCell ref="E13:E14"/>
    <mergeCell ref="F13:F14"/>
    <mergeCell ref="G13:G14"/>
    <mergeCell ref="H13:H14"/>
    <mergeCell ref="I13:I14"/>
    <mergeCell ref="J15:J16"/>
    <mergeCell ref="K15:K16"/>
    <mergeCell ref="K10:K11"/>
    <mergeCell ref="L10:L11"/>
    <mergeCell ref="AP4:AP6"/>
    <mergeCell ref="AQ4:AQ6"/>
    <mergeCell ref="AS4:AS6"/>
    <mergeCell ref="Y4:Y6"/>
    <mergeCell ref="M4:M6"/>
    <mergeCell ref="N4:N6"/>
    <mergeCell ref="O4:O6"/>
    <mergeCell ref="P4:P6"/>
    <mergeCell ref="Q4:Q6"/>
    <mergeCell ref="S4:S6"/>
    <mergeCell ref="K4:K5"/>
    <mergeCell ref="L4:L5"/>
    <mergeCell ref="A10:A11"/>
    <mergeCell ref="C10:C33"/>
    <mergeCell ref="D10:D11"/>
    <mergeCell ref="E10:E11"/>
    <mergeCell ref="F10:F11"/>
    <mergeCell ref="AG4:AG6"/>
    <mergeCell ref="AI4:AI6"/>
    <mergeCell ref="AJ4:AJ6"/>
    <mergeCell ref="AK4:AK5"/>
    <mergeCell ref="AA4:AA6"/>
    <mergeCell ref="AB4:AB6"/>
    <mergeCell ref="AC4:AC5"/>
    <mergeCell ref="AD4:AD6"/>
    <mergeCell ref="AE4:AE6"/>
    <mergeCell ref="AF4:AF6"/>
    <mergeCell ref="T4:T6"/>
    <mergeCell ref="U4:U5"/>
    <mergeCell ref="V4:V6"/>
    <mergeCell ref="W4:W6"/>
    <mergeCell ref="X4:X6"/>
    <mergeCell ref="G10:G11"/>
    <mergeCell ref="H10:H11"/>
    <mergeCell ref="I10:I11"/>
    <mergeCell ref="J10:J11"/>
    <mergeCell ref="A2:K2"/>
    <mergeCell ref="L2:T2"/>
    <mergeCell ref="U2:AB2"/>
    <mergeCell ref="AC2:AJ2"/>
    <mergeCell ref="AK2:AT2"/>
    <mergeCell ref="A4:A6"/>
    <mergeCell ref="C4:C6"/>
    <mergeCell ref="D4:D6"/>
    <mergeCell ref="E4:E6"/>
    <mergeCell ref="F4:F6"/>
    <mergeCell ref="AT4:AT6"/>
    <mergeCell ref="G4:G6"/>
    <mergeCell ref="AN4:AN6"/>
    <mergeCell ref="AO4:AO6"/>
    <mergeCell ref="H4:H6"/>
    <mergeCell ref="I4:I6"/>
    <mergeCell ref="J4:J5"/>
    <mergeCell ref="AV4:AV6"/>
    <mergeCell ref="AW4:AW6"/>
    <mergeCell ref="AR4:AR6"/>
    <mergeCell ref="AL10:AL11"/>
    <mergeCell ref="AL13:AL14"/>
    <mergeCell ref="AL15:AL16"/>
    <mergeCell ref="AL18:AL19"/>
    <mergeCell ref="AM4:AM6"/>
    <mergeCell ref="AL8:AL9"/>
    <mergeCell ref="AM8:AM9"/>
    <mergeCell ref="AU4:AU6"/>
    <mergeCell ref="AK29:AM29"/>
    <mergeCell ref="AL23:AL24"/>
    <mergeCell ref="AL26:AL27"/>
    <mergeCell ref="AM10:AM11"/>
    <mergeCell ref="AM13:AM14"/>
    <mergeCell ref="AM15:AM16"/>
    <mergeCell ref="AM18:AM19"/>
    <mergeCell ref="AM23:AM24"/>
    <mergeCell ref="AM26:AM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99"/>
  <sheetViews>
    <sheetView topLeftCell="F2" zoomScaleNormal="100" workbookViewId="0">
      <pane ySplit="2" topLeftCell="A76" activePane="bottomLeft" state="frozen"/>
      <selection activeCell="M2" sqref="M2"/>
      <selection pane="bottomLeft" activeCell="K94" sqref="K94"/>
    </sheetView>
  </sheetViews>
  <sheetFormatPr defaultRowHeight="15" x14ac:dyDescent="0.25"/>
  <cols>
    <col min="1" max="1" width="5" customWidth="1"/>
    <col min="2" max="2" width="46.5703125" customWidth="1"/>
    <col min="5" max="5" width="18.85546875" style="193" customWidth="1"/>
    <col min="6" max="6" width="10.5703125" customWidth="1"/>
    <col min="11" max="11" width="19.28515625" style="200" customWidth="1"/>
    <col min="12" max="12" width="15.5703125" customWidth="1"/>
    <col min="13" max="13" width="22.85546875" style="193" customWidth="1"/>
    <col min="15" max="15" width="11.85546875" customWidth="1"/>
    <col min="16" max="16" width="24.140625" style="205" customWidth="1"/>
    <col min="17" max="17" width="14.140625" customWidth="1"/>
    <col min="19" max="19" width="19.28515625" style="209" customWidth="1"/>
  </cols>
  <sheetData>
    <row r="1" spans="1:24" ht="14.45" x14ac:dyDescent="0.35">
      <c r="A1" s="357" t="s">
        <v>1126</v>
      </c>
      <c r="B1" s="357"/>
      <c r="C1" s="357"/>
      <c r="D1" s="357"/>
    </row>
    <row r="2" spans="1:24" ht="30" x14ac:dyDescent="0.25">
      <c r="E2" s="196" t="s">
        <v>1127</v>
      </c>
      <c r="K2" s="201" t="s">
        <v>1133</v>
      </c>
      <c r="M2" s="197" t="s">
        <v>1128</v>
      </c>
      <c r="P2" s="205" t="s">
        <v>1135</v>
      </c>
    </row>
    <row r="3" spans="1:24" ht="36" x14ac:dyDescent="0.25">
      <c r="A3" s="185" t="s">
        <v>208</v>
      </c>
      <c r="B3" s="185" t="s">
        <v>209</v>
      </c>
      <c r="C3" s="186" t="s">
        <v>210</v>
      </c>
      <c r="D3" s="186" t="s">
        <v>211</v>
      </c>
      <c r="E3" s="194" t="s">
        <v>212</v>
      </c>
      <c r="F3" s="186" t="s">
        <v>213</v>
      </c>
      <c r="G3" s="186" t="s">
        <v>214</v>
      </c>
      <c r="H3" s="186" t="s">
        <v>215</v>
      </c>
      <c r="I3" s="186" t="s">
        <v>216</v>
      </c>
      <c r="J3" s="186" t="s">
        <v>217</v>
      </c>
      <c r="K3" s="202" t="s">
        <v>218</v>
      </c>
      <c r="L3" s="186" t="s">
        <v>219</v>
      </c>
      <c r="M3" s="194" t="s">
        <v>220</v>
      </c>
      <c r="N3" s="186" t="s">
        <v>221</v>
      </c>
      <c r="O3" s="186" t="s">
        <v>222</v>
      </c>
      <c r="P3" s="206" t="s">
        <v>223</v>
      </c>
      <c r="Q3" s="186" t="s">
        <v>224</v>
      </c>
      <c r="R3" s="186" t="s">
        <v>225</v>
      </c>
      <c r="S3" s="210" t="s">
        <v>226</v>
      </c>
      <c r="T3" s="186" t="s">
        <v>227</v>
      </c>
      <c r="U3" s="186" t="s">
        <v>228</v>
      </c>
      <c r="V3" s="186" t="s">
        <v>229</v>
      </c>
      <c r="W3" s="186" t="s">
        <v>230</v>
      </c>
      <c r="X3" s="186" t="s">
        <v>231</v>
      </c>
    </row>
    <row r="4" spans="1:24" ht="18" x14ac:dyDescent="0.25">
      <c r="A4" s="187">
        <v>1</v>
      </c>
      <c r="B4" s="187" t="s">
        <v>232</v>
      </c>
      <c r="C4" s="188" t="s">
        <v>233</v>
      </c>
      <c r="D4" s="188" t="s">
        <v>234</v>
      </c>
      <c r="E4" s="195">
        <v>3645044000</v>
      </c>
      <c r="F4" s="188" t="s">
        <v>235</v>
      </c>
      <c r="G4" s="189">
        <v>1</v>
      </c>
      <c r="H4" s="188" t="s">
        <v>236</v>
      </c>
      <c r="I4" s="188" t="s">
        <v>237</v>
      </c>
      <c r="J4" s="188" t="s">
        <v>238</v>
      </c>
      <c r="K4" s="203">
        <v>2464457080</v>
      </c>
      <c r="L4" s="188" t="s">
        <v>239</v>
      </c>
      <c r="M4" s="195">
        <v>2354916480</v>
      </c>
      <c r="N4" s="188" t="s">
        <v>240</v>
      </c>
      <c r="O4" s="188" t="s">
        <v>241</v>
      </c>
      <c r="P4" s="207">
        <v>742575250</v>
      </c>
      <c r="Q4" s="188" t="s">
        <v>242</v>
      </c>
      <c r="R4" s="188" t="s">
        <v>243</v>
      </c>
      <c r="S4" s="211">
        <v>742575250</v>
      </c>
      <c r="T4" s="188" t="s">
        <v>244</v>
      </c>
      <c r="U4" s="188" t="s">
        <v>245</v>
      </c>
      <c r="V4" s="188">
        <v>0</v>
      </c>
      <c r="W4" s="188">
        <v>0</v>
      </c>
      <c r="X4" s="188">
        <v>0</v>
      </c>
    </row>
    <row r="5" spans="1:24" s="384" customFormat="1" x14ac:dyDescent="0.25">
      <c r="A5" s="377">
        <v>2</v>
      </c>
      <c r="B5" s="377" t="s">
        <v>246</v>
      </c>
      <c r="C5" s="378" t="s">
        <v>247</v>
      </c>
      <c r="D5" s="378" t="s">
        <v>248</v>
      </c>
      <c r="E5" s="379">
        <v>1149496000</v>
      </c>
      <c r="F5" s="378" t="s">
        <v>249</v>
      </c>
      <c r="G5" s="378" t="s">
        <v>250</v>
      </c>
      <c r="H5" s="378" t="s">
        <v>251</v>
      </c>
      <c r="I5" s="378" t="s">
        <v>252</v>
      </c>
      <c r="J5" s="378" t="s">
        <v>253</v>
      </c>
      <c r="K5" s="380">
        <v>814584302</v>
      </c>
      <c r="L5" s="378" t="s">
        <v>254</v>
      </c>
      <c r="M5" s="379">
        <v>389184601</v>
      </c>
      <c r="N5" s="378" t="s">
        <v>255</v>
      </c>
      <c r="O5" s="378" t="s">
        <v>256</v>
      </c>
      <c r="P5" s="381">
        <v>165807800</v>
      </c>
      <c r="Q5" s="378" t="s">
        <v>257</v>
      </c>
      <c r="R5" s="382">
        <v>1</v>
      </c>
      <c r="S5" s="383">
        <v>165807800</v>
      </c>
      <c r="T5" s="378" t="s">
        <v>258</v>
      </c>
      <c r="U5" s="378" t="s">
        <v>258</v>
      </c>
      <c r="V5" s="378">
        <v>0</v>
      </c>
      <c r="W5" s="378">
        <v>0</v>
      </c>
      <c r="X5" s="378">
        <v>0</v>
      </c>
    </row>
    <row r="6" spans="1:24" x14ac:dyDescent="0.25">
      <c r="A6" s="187">
        <v>3</v>
      </c>
      <c r="B6" s="187" t="s">
        <v>259</v>
      </c>
      <c r="C6" s="188" t="s">
        <v>260</v>
      </c>
      <c r="D6" s="188" t="s">
        <v>261</v>
      </c>
      <c r="E6" s="195">
        <v>2898901500</v>
      </c>
      <c r="F6" s="188" t="s">
        <v>263</v>
      </c>
      <c r="G6" s="188" t="s">
        <v>264</v>
      </c>
      <c r="H6" s="188" t="s">
        <v>265</v>
      </c>
      <c r="I6" s="188" t="s">
        <v>266</v>
      </c>
      <c r="J6" s="188" t="s">
        <v>262</v>
      </c>
      <c r="K6" s="203">
        <v>2453902780</v>
      </c>
      <c r="L6" s="188" t="s">
        <v>267</v>
      </c>
      <c r="M6" s="195">
        <v>2131776853</v>
      </c>
      <c r="N6" s="188" t="s">
        <v>268</v>
      </c>
      <c r="O6" s="188" t="s">
        <v>269</v>
      </c>
      <c r="P6" s="207">
        <v>1675743760</v>
      </c>
      <c r="Q6" s="188" t="s">
        <v>270</v>
      </c>
      <c r="R6" s="188" t="s">
        <v>271</v>
      </c>
      <c r="S6" s="211">
        <v>1675743760</v>
      </c>
      <c r="T6" s="188" t="s">
        <v>272</v>
      </c>
      <c r="U6" s="188" t="s">
        <v>273</v>
      </c>
      <c r="V6" s="188">
        <v>0</v>
      </c>
      <c r="W6" s="188">
        <v>0</v>
      </c>
      <c r="X6" s="188">
        <v>0</v>
      </c>
    </row>
    <row r="7" spans="1:24" ht="18" x14ac:dyDescent="0.25">
      <c r="A7" s="190">
        <v>4</v>
      </c>
      <c r="B7" s="190" t="s">
        <v>274</v>
      </c>
      <c r="C7" s="191" t="s">
        <v>275</v>
      </c>
      <c r="D7" s="191" t="s">
        <v>276</v>
      </c>
      <c r="E7" s="195">
        <v>8300301465</v>
      </c>
      <c r="F7" s="191" t="s">
        <v>277</v>
      </c>
      <c r="G7" s="192">
        <v>1</v>
      </c>
      <c r="H7" s="191" t="s">
        <v>278</v>
      </c>
      <c r="I7" s="191" t="s">
        <v>279</v>
      </c>
      <c r="J7" s="191" t="s">
        <v>280</v>
      </c>
      <c r="K7" s="203">
        <v>5175207033</v>
      </c>
      <c r="L7" s="191" t="s">
        <v>281</v>
      </c>
      <c r="M7" s="195">
        <v>4994979933</v>
      </c>
      <c r="N7" s="191" t="s">
        <v>282</v>
      </c>
      <c r="O7" s="191" t="s">
        <v>283</v>
      </c>
      <c r="P7" s="207">
        <v>2821720250</v>
      </c>
      <c r="Q7" s="191" t="s">
        <v>284</v>
      </c>
      <c r="R7" s="191" t="s">
        <v>285</v>
      </c>
      <c r="S7" s="211">
        <v>2821720250</v>
      </c>
      <c r="T7" s="191" t="s">
        <v>286</v>
      </c>
      <c r="U7" s="191" t="s">
        <v>287</v>
      </c>
      <c r="V7" s="191">
        <v>0</v>
      </c>
      <c r="W7" s="191">
        <v>0</v>
      </c>
      <c r="X7" s="191">
        <v>0</v>
      </c>
    </row>
    <row r="8" spans="1:24" ht="18" x14ac:dyDescent="0.25">
      <c r="A8" s="187">
        <v>5</v>
      </c>
      <c r="B8" s="187" t="s">
        <v>288</v>
      </c>
      <c r="C8" s="188" t="s">
        <v>289</v>
      </c>
      <c r="D8" s="188" t="s">
        <v>290</v>
      </c>
      <c r="E8" s="195">
        <v>3296213000</v>
      </c>
      <c r="F8" s="188" t="s">
        <v>291</v>
      </c>
      <c r="G8" s="189">
        <v>1</v>
      </c>
      <c r="H8" s="188" t="s">
        <v>292</v>
      </c>
      <c r="I8" s="188" t="s">
        <v>293</v>
      </c>
      <c r="J8" s="188" t="s">
        <v>290</v>
      </c>
      <c r="K8" s="203">
        <v>1654185567</v>
      </c>
      <c r="L8" s="188" t="s">
        <v>294</v>
      </c>
      <c r="M8" s="195">
        <v>806643842</v>
      </c>
      <c r="N8" s="188" t="s">
        <v>295</v>
      </c>
      <c r="O8" s="188" t="s">
        <v>296</v>
      </c>
      <c r="P8" s="207">
        <v>427900000</v>
      </c>
      <c r="Q8" s="188" t="s">
        <v>297</v>
      </c>
      <c r="R8" s="189">
        <v>1</v>
      </c>
      <c r="S8" s="211">
        <v>427900000</v>
      </c>
      <c r="T8" s="188" t="s">
        <v>298</v>
      </c>
      <c r="U8" s="188" t="s">
        <v>299</v>
      </c>
      <c r="V8" s="188">
        <v>0</v>
      </c>
      <c r="W8" s="188">
        <v>0</v>
      </c>
      <c r="X8" s="188">
        <v>0</v>
      </c>
    </row>
    <row r="9" spans="1:24" x14ac:dyDescent="0.25">
      <c r="A9" s="190">
        <v>6</v>
      </c>
      <c r="B9" s="190" t="s">
        <v>300</v>
      </c>
      <c r="C9" s="191" t="s">
        <v>301</v>
      </c>
      <c r="D9" s="191" t="s">
        <v>302</v>
      </c>
      <c r="E9" s="195">
        <v>661295000</v>
      </c>
      <c r="F9" s="191" t="s">
        <v>303</v>
      </c>
      <c r="G9" s="192">
        <v>1</v>
      </c>
      <c r="H9" s="191" t="s">
        <v>304</v>
      </c>
      <c r="I9" s="191" t="s">
        <v>305</v>
      </c>
      <c r="J9" s="191" t="s">
        <v>302</v>
      </c>
      <c r="K9" s="203">
        <v>278991142</v>
      </c>
      <c r="L9" s="191" t="s">
        <v>306</v>
      </c>
      <c r="M9" s="195">
        <v>266482047</v>
      </c>
      <c r="N9" s="191" t="s">
        <v>308</v>
      </c>
      <c r="O9" s="191" t="s">
        <v>309</v>
      </c>
      <c r="P9" s="207">
        <v>19110000</v>
      </c>
      <c r="Q9" s="191" t="s">
        <v>310</v>
      </c>
      <c r="R9" s="191" t="s">
        <v>311</v>
      </c>
      <c r="S9" s="211">
        <v>19110000</v>
      </c>
      <c r="T9" s="191" t="s">
        <v>307</v>
      </c>
      <c r="U9" s="191" t="s">
        <v>307</v>
      </c>
      <c r="V9" s="191">
        <v>0</v>
      </c>
      <c r="W9" s="191">
        <v>0</v>
      </c>
      <c r="X9" s="191">
        <v>0</v>
      </c>
    </row>
    <row r="10" spans="1:24" x14ac:dyDescent="0.25">
      <c r="A10" s="187">
        <v>7</v>
      </c>
      <c r="B10" s="187" t="s">
        <v>312</v>
      </c>
      <c r="C10" s="188" t="s">
        <v>313</v>
      </c>
      <c r="D10" s="188" t="s">
        <v>314</v>
      </c>
      <c r="E10" s="195">
        <v>8037056000</v>
      </c>
      <c r="F10" s="188" t="s">
        <v>315</v>
      </c>
      <c r="G10" s="189">
        <v>1</v>
      </c>
      <c r="H10" s="188" t="s">
        <v>316</v>
      </c>
      <c r="I10" s="188" t="s">
        <v>317</v>
      </c>
      <c r="J10" s="188" t="s">
        <v>314</v>
      </c>
      <c r="K10" s="203">
        <v>5518783374</v>
      </c>
      <c r="L10" s="188" t="s">
        <v>318</v>
      </c>
      <c r="M10" s="195">
        <v>5015410874</v>
      </c>
      <c r="N10" s="188" t="s">
        <v>319</v>
      </c>
      <c r="O10" s="188" t="s">
        <v>320</v>
      </c>
      <c r="P10" s="207">
        <v>3676976600</v>
      </c>
      <c r="Q10" s="188" t="s">
        <v>321</v>
      </c>
      <c r="R10" s="189">
        <v>1</v>
      </c>
      <c r="S10" s="211">
        <v>3676976600</v>
      </c>
      <c r="T10" s="188" t="s">
        <v>322</v>
      </c>
      <c r="U10" s="188" t="s">
        <v>323</v>
      </c>
      <c r="V10" s="188">
        <v>0</v>
      </c>
      <c r="W10" s="188">
        <v>0</v>
      </c>
      <c r="X10" s="188">
        <v>0</v>
      </c>
    </row>
    <row r="11" spans="1:24" x14ac:dyDescent="0.25">
      <c r="A11" s="190">
        <v>8</v>
      </c>
      <c r="B11" s="190" t="s">
        <v>324</v>
      </c>
      <c r="C11" s="191" t="s">
        <v>325</v>
      </c>
      <c r="D11" s="191" t="s">
        <v>326</v>
      </c>
      <c r="E11" s="195">
        <v>1994362800</v>
      </c>
      <c r="F11" s="191" t="s">
        <v>327</v>
      </c>
      <c r="G11" s="192">
        <v>1</v>
      </c>
      <c r="H11" s="191" t="s">
        <v>328</v>
      </c>
      <c r="I11" s="191" t="s">
        <v>329</v>
      </c>
      <c r="J11" s="191" t="s">
        <v>326</v>
      </c>
      <c r="K11" s="203">
        <v>1801841190</v>
      </c>
      <c r="L11" s="191" t="s">
        <v>330</v>
      </c>
      <c r="M11" s="195">
        <v>1199251243</v>
      </c>
      <c r="N11" s="191" t="s">
        <v>331</v>
      </c>
      <c r="O11" s="191" t="s">
        <v>332</v>
      </c>
      <c r="P11" s="207">
        <v>611400000</v>
      </c>
      <c r="Q11" s="191" t="s">
        <v>333</v>
      </c>
      <c r="R11" s="191" t="s">
        <v>334</v>
      </c>
      <c r="S11" s="211">
        <v>611400000</v>
      </c>
      <c r="T11" s="191" t="s">
        <v>335</v>
      </c>
      <c r="U11" s="191" t="s">
        <v>335</v>
      </c>
      <c r="V11" s="191">
        <v>0</v>
      </c>
      <c r="W11" s="191">
        <v>0</v>
      </c>
      <c r="X11" s="191">
        <v>0</v>
      </c>
    </row>
    <row r="12" spans="1:24" x14ac:dyDescent="0.25">
      <c r="A12" s="187">
        <v>9</v>
      </c>
      <c r="B12" s="187" t="s">
        <v>336</v>
      </c>
      <c r="C12" s="188" t="s">
        <v>337</v>
      </c>
      <c r="D12" s="188" t="s">
        <v>338</v>
      </c>
      <c r="E12" s="195">
        <v>1967910400</v>
      </c>
      <c r="F12" s="188" t="s">
        <v>339</v>
      </c>
      <c r="G12" s="188" t="s">
        <v>340</v>
      </c>
      <c r="H12" s="188" t="s">
        <v>341</v>
      </c>
      <c r="I12" s="188" t="s">
        <v>342</v>
      </c>
      <c r="J12" s="188" t="s">
        <v>343</v>
      </c>
      <c r="K12" s="203">
        <v>2581038910</v>
      </c>
      <c r="L12" s="188" t="s">
        <v>344</v>
      </c>
      <c r="M12" s="195">
        <v>2374523910</v>
      </c>
      <c r="N12" s="188" t="s">
        <v>345</v>
      </c>
      <c r="O12" s="189">
        <v>1</v>
      </c>
      <c r="P12" s="207">
        <v>2214958500</v>
      </c>
      <c r="Q12" s="188" t="s">
        <v>346</v>
      </c>
      <c r="R12" s="188" t="s">
        <v>347</v>
      </c>
      <c r="S12" s="211">
        <v>2214958500</v>
      </c>
      <c r="T12" s="188" t="s">
        <v>348</v>
      </c>
      <c r="U12" s="188" t="s">
        <v>349</v>
      </c>
      <c r="V12" s="188">
        <v>0</v>
      </c>
      <c r="W12" s="188">
        <v>0</v>
      </c>
      <c r="X12" s="188">
        <v>0</v>
      </c>
    </row>
    <row r="13" spans="1:24" ht="18" x14ac:dyDescent="0.25">
      <c r="A13" s="190">
        <v>10</v>
      </c>
      <c r="B13" s="190" t="s">
        <v>350</v>
      </c>
      <c r="C13" s="191" t="s">
        <v>351</v>
      </c>
      <c r="D13" s="191" t="s">
        <v>352</v>
      </c>
      <c r="E13" s="195">
        <v>30571318400</v>
      </c>
      <c r="F13" s="191" t="s">
        <v>353</v>
      </c>
      <c r="G13" s="191" t="s">
        <v>354</v>
      </c>
      <c r="H13" s="191" t="s">
        <v>355</v>
      </c>
      <c r="I13" s="191" t="s">
        <v>356</v>
      </c>
      <c r="J13" s="191" t="s">
        <v>357</v>
      </c>
      <c r="K13" s="203">
        <v>25703951727</v>
      </c>
      <c r="L13" s="191" t="s">
        <v>358</v>
      </c>
      <c r="M13" s="195">
        <v>23222406677</v>
      </c>
      <c r="N13" s="191" t="s">
        <v>359</v>
      </c>
      <c r="O13" s="191" t="s">
        <v>360</v>
      </c>
      <c r="P13" s="207">
        <v>20060084463</v>
      </c>
      <c r="Q13" s="191" t="s">
        <v>361</v>
      </c>
      <c r="R13" s="191" t="s">
        <v>362</v>
      </c>
      <c r="S13" s="211">
        <v>20060084463</v>
      </c>
      <c r="T13" s="191" t="s">
        <v>363</v>
      </c>
      <c r="U13" s="191" t="s">
        <v>364</v>
      </c>
      <c r="V13" s="191">
        <v>0</v>
      </c>
      <c r="W13" s="191">
        <v>0</v>
      </c>
      <c r="X13" s="191">
        <v>0</v>
      </c>
    </row>
    <row r="14" spans="1:24" x14ac:dyDescent="0.25">
      <c r="A14" s="187">
        <v>11</v>
      </c>
      <c r="B14" s="187" t="s">
        <v>365</v>
      </c>
      <c r="C14" s="188" t="s">
        <v>366</v>
      </c>
      <c r="D14" s="188" t="s">
        <v>367</v>
      </c>
      <c r="E14" s="195">
        <v>3302913000</v>
      </c>
      <c r="F14" s="188" t="s">
        <v>368</v>
      </c>
      <c r="G14" s="189">
        <v>1</v>
      </c>
      <c r="H14" s="188" t="s">
        <v>369</v>
      </c>
      <c r="I14" s="188" t="s">
        <v>370</v>
      </c>
      <c r="J14" s="188" t="s">
        <v>367</v>
      </c>
      <c r="K14" s="203">
        <v>3015658204</v>
      </c>
      <c r="L14" s="188" t="s">
        <v>371</v>
      </c>
      <c r="M14" s="195">
        <v>2809111454</v>
      </c>
      <c r="N14" s="188" t="s">
        <v>372</v>
      </c>
      <c r="O14" s="188" t="s">
        <v>373</v>
      </c>
      <c r="P14" s="207">
        <v>2655274400</v>
      </c>
      <c r="Q14" s="188" t="s">
        <v>374</v>
      </c>
      <c r="R14" s="188" t="s">
        <v>375</v>
      </c>
      <c r="S14" s="211">
        <v>2655274400</v>
      </c>
      <c r="T14" s="188" t="s">
        <v>376</v>
      </c>
      <c r="U14" s="188" t="s">
        <v>376</v>
      </c>
      <c r="V14" s="188">
        <v>0</v>
      </c>
      <c r="W14" s="188">
        <v>0</v>
      </c>
      <c r="X14" s="188">
        <v>0</v>
      </c>
    </row>
    <row r="15" spans="1:24" x14ac:dyDescent="0.25">
      <c r="A15" s="190">
        <v>12</v>
      </c>
      <c r="B15" s="190" t="s">
        <v>377</v>
      </c>
      <c r="C15" s="191" t="s">
        <v>378</v>
      </c>
      <c r="D15" s="191" t="s">
        <v>379</v>
      </c>
      <c r="E15" s="195">
        <v>4971642550</v>
      </c>
      <c r="F15" s="191" t="s">
        <v>380</v>
      </c>
      <c r="G15" s="192">
        <v>1</v>
      </c>
      <c r="H15" s="191" t="s">
        <v>381</v>
      </c>
      <c r="I15" s="191" t="s">
        <v>382</v>
      </c>
      <c r="J15" s="191" t="s">
        <v>383</v>
      </c>
      <c r="K15" s="203">
        <v>3388204731</v>
      </c>
      <c r="L15" s="191" t="s">
        <v>384</v>
      </c>
      <c r="M15" s="195">
        <v>3039787231</v>
      </c>
      <c r="N15" s="191" t="s">
        <v>385</v>
      </c>
      <c r="O15" s="191" t="s">
        <v>386</v>
      </c>
      <c r="P15" s="207">
        <v>2710860599</v>
      </c>
      <c r="Q15" s="191" t="s">
        <v>387</v>
      </c>
      <c r="R15" s="191" t="s">
        <v>388</v>
      </c>
      <c r="S15" s="211">
        <v>2710860599</v>
      </c>
      <c r="T15" s="191" t="s">
        <v>389</v>
      </c>
      <c r="U15" s="191" t="s">
        <v>390</v>
      </c>
      <c r="V15" s="191">
        <v>0</v>
      </c>
      <c r="W15" s="191">
        <v>0</v>
      </c>
      <c r="X15" s="191">
        <v>0</v>
      </c>
    </row>
    <row r="16" spans="1:24" x14ac:dyDescent="0.25">
      <c r="A16" s="187">
        <v>13</v>
      </c>
      <c r="B16" s="187" t="s">
        <v>391</v>
      </c>
      <c r="C16" s="188" t="s">
        <v>392</v>
      </c>
      <c r="D16" s="188" t="s">
        <v>393</v>
      </c>
      <c r="E16" s="195">
        <v>1321808000</v>
      </c>
      <c r="F16" s="188" t="s">
        <v>394</v>
      </c>
      <c r="G16" s="189">
        <v>1</v>
      </c>
      <c r="H16" s="188" t="s">
        <v>395</v>
      </c>
      <c r="I16" s="188" t="s">
        <v>396</v>
      </c>
      <c r="J16" s="188" t="s">
        <v>393</v>
      </c>
      <c r="K16" s="203">
        <v>832301996</v>
      </c>
      <c r="L16" s="188" t="s">
        <v>397</v>
      </c>
      <c r="M16" s="195">
        <v>823344496</v>
      </c>
      <c r="N16" s="188" t="s">
        <v>398</v>
      </c>
      <c r="O16" s="188" t="s">
        <v>399</v>
      </c>
      <c r="P16" s="207">
        <v>653332300</v>
      </c>
      <c r="Q16" s="188" t="s">
        <v>400</v>
      </c>
      <c r="R16" s="188" t="s">
        <v>401</v>
      </c>
      <c r="S16" s="211">
        <v>653332300</v>
      </c>
      <c r="T16" s="188" t="s">
        <v>402</v>
      </c>
      <c r="U16" s="188" t="s">
        <v>403</v>
      </c>
      <c r="V16" s="188">
        <v>0</v>
      </c>
      <c r="W16" s="188">
        <v>0</v>
      </c>
      <c r="X16" s="188">
        <v>0</v>
      </c>
    </row>
    <row r="17" spans="1:24" x14ac:dyDescent="0.25">
      <c r="A17" s="190">
        <v>14</v>
      </c>
      <c r="B17" s="190" t="s">
        <v>404</v>
      </c>
      <c r="C17" s="191" t="s">
        <v>405</v>
      </c>
      <c r="D17" s="191" t="s">
        <v>406</v>
      </c>
      <c r="E17" s="195">
        <v>7295124000</v>
      </c>
      <c r="F17" s="191" t="s">
        <v>407</v>
      </c>
      <c r="G17" s="192">
        <v>1</v>
      </c>
      <c r="H17" s="191" t="s">
        <v>408</v>
      </c>
      <c r="I17" s="191" t="s">
        <v>409</v>
      </c>
      <c r="J17" s="191" t="s">
        <v>406</v>
      </c>
      <c r="K17" s="203">
        <v>6216506791</v>
      </c>
      <c r="L17" s="191" t="s">
        <v>410</v>
      </c>
      <c r="M17" s="195">
        <v>4653469290</v>
      </c>
      <c r="N17" s="191" t="s">
        <v>411</v>
      </c>
      <c r="O17" s="191" t="s">
        <v>412</v>
      </c>
      <c r="P17" s="207">
        <v>2259932500</v>
      </c>
      <c r="Q17" s="191" t="s">
        <v>413</v>
      </c>
      <c r="R17" s="191" t="s">
        <v>414</v>
      </c>
      <c r="S17" s="211">
        <v>2259932500</v>
      </c>
      <c r="T17" s="191" t="s">
        <v>415</v>
      </c>
      <c r="U17" s="191" t="s">
        <v>416</v>
      </c>
      <c r="V17" s="191">
        <v>0</v>
      </c>
      <c r="W17" s="191">
        <v>0</v>
      </c>
      <c r="X17" s="191">
        <v>0</v>
      </c>
    </row>
    <row r="18" spans="1:24" ht="18" x14ac:dyDescent="0.25">
      <c r="A18" s="187">
        <v>15</v>
      </c>
      <c r="B18" s="187" t="s">
        <v>417</v>
      </c>
      <c r="C18" s="188" t="s">
        <v>418</v>
      </c>
      <c r="D18" s="188" t="s">
        <v>419</v>
      </c>
      <c r="E18" s="195">
        <v>143690247000</v>
      </c>
      <c r="F18" s="188" t="s">
        <v>420</v>
      </c>
      <c r="G18" s="189">
        <v>1</v>
      </c>
      <c r="H18" s="188" t="s">
        <v>421</v>
      </c>
      <c r="I18" s="188" t="s">
        <v>422</v>
      </c>
      <c r="J18" s="188" t="s">
        <v>423</v>
      </c>
      <c r="K18" s="203">
        <v>136858659865</v>
      </c>
      <c r="L18" s="188" t="s">
        <v>424</v>
      </c>
      <c r="M18" s="195">
        <v>134799389129</v>
      </c>
      <c r="N18" s="188" t="s">
        <v>425</v>
      </c>
      <c r="O18" s="188" t="s">
        <v>426</v>
      </c>
      <c r="P18" s="207">
        <v>47948300769</v>
      </c>
      <c r="Q18" s="188" t="s">
        <v>427</v>
      </c>
      <c r="R18" s="188" t="s">
        <v>428</v>
      </c>
      <c r="S18" s="211">
        <v>47948300769</v>
      </c>
      <c r="T18" s="188" t="s">
        <v>429</v>
      </c>
      <c r="U18" s="188" t="s">
        <v>430</v>
      </c>
      <c r="V18" s="188">
        <v>0</v>
      </c>
      <c r="W18" s="188">
        <v>0</v>
      </c>
      <c r="X18" s="188">
        <v>0</v>
      </c>
    </row>
    <row r="19" spans="1:24" x14ac:dyDescent="0.25">
      <c r="A19" s="190">
        <v>16</v>
      </c>
      <c r="B19" s="190" t="s">
        <v>431</v>
      </c>
      <c r="C19" s="191" t="s">
        <v>432</v>
      </c>
      <c r="D19" s="191" t="s">
        <v>433</v>
      </c>
      <c r="E19" s="195">
        <v>2439884000</v>
      </c>
      <c r="F19" s="191" t="s">
        <v>241</v>
      </c>
      <c r="G19" s="191" t="s">
        <v>435</v>
      </c>
      <c r="H19" s="191" t="s">
        <v>436</v>
      </c>
      <c r="I19" s="191" t="s">
        <v>437</v>
      </c>
      <c r="J19" s="191" t="s">
        <v>434</v>
      </c>
      <c r="K19" s="203">
        <v>1701031096</v>
      </c>
      <c r="L19" s="191" t="s">
        <v>438</v>
      </c>
      <c r="M19" s="195">
        <v>1483469164</v>
      </c>
      <c r="N19" s="191" t="s">
        <v>439</v>
      </c>
      <c r="O19" s="191" t="s">
        <v>440</v>
      </c>
      <c r="P19" s="207">
        <v>969082336</v>
      </c>
      <c r="Q19" s="191" t="s">
        <v>441</v>
      </c>
      <c r="R19" s="191" t="s">
        <v>442</v>
      </c>
      <c r="S19" s="211">
        <v>969082336</v>
      </c>
      <c r="T19" s="191" t="s">
        <v>443</v>
      </c>
      <c r="U19" s="191" t="s">
        <v>444</v>
      </c>
      <c r="V19" s="191">
        <v>0</v>
      </c>
      <c r="W19" s="191">
        <v>0</v>
      </c>
      <c r="X19" s="191">
        <v>0</v>
      </c>
    </row>
    <row r="20" spans="1:24" ht="18" x14ac:dyDescent="0.25">
      <c r="A20" s="187">
        <v>17</v>
      </c>
      <c r="B20" s="187" t="s">
        <v>445</v>
      </c>
      <c r="C20" s="188" t="s">
        <v>446</v>
      </c>
      <c r="D20" s="188" t="s">
        <v>447</v>
      </c>
      <c r="E20" s="195">
        <v>1476439000</v>
      </c>
      <c r="F20" s="188" t="s">
        <v>448</v>
      </c>
      <c r="G20" s="189">
        <v>1</v>
      </c>
      <c r="H20" s="188" t="s">
        <v>449</v>
      </c>
      <c r="I20" s="188" t="s">
        <v>450</v>
      </c>
      <c r="J20" s="188" t="s">
        <v>447</v>
      </c>
      <c r="K20" s="203">
        <v>1296187282</v>
      </c>
      <c r="L20" s="188" t="s">
        <v>451</v>
      </c>
      <c r="M20" s="195">
        <v>1019229932</v>
      </c>
      <c r="N20" s="188" t="s">
        <v>452</v>
      </c>
      <c r="O20" s="188" t="s">
        <v>453</v>
      </c>
      <c r="P20" s="207">
        <v>520026300</v>
      </c>
      <c r="Q20" s="188" t="s">
        <v>454</v>
      </c>
      <c r="R20" s="188" t="s">
        <v>414</v>
      </c>
      <c r="S20" s="211">
        <v>520026300</v>
      </c>
      <c r="T20" s="188" t="s">
        <v>455</v>
      </c>
      <c r="U20" s="188" t="s">
        <v>455</v>
      </c>
      <c r="V20" s="188">
        <v>0</v>
      </c>
      <c r="W20" s="188">
        <v>0</v>
      </c>
      <c r="X20" s="188">
        <v>0</v>
      </c>
    </row>
    <row r="21" spans="1:24" ht="18" x14ac:dyDescent="0.25">
      <c r="A21" s="190">
        <v>18</v>
      </c>
      <c r="B21" s="190" t="s">
        <v>456</v>
      </c>
      <c r="C21" s="191" t="s">
        <v>457</v>
      </c>
      <c r="D21" s="191" t="s">
        <v>458</v>
      </c>
      <c r="E21" s="195">
        <v>45552816120</v>
      </c>
      <c r="F21" s="191" t="s">
        <v>459</v>
      </c>
      <c r="G21" s="192">
        <v>1</v>
      </c>
      <c r="H21" s="191" t="s">
        <v>460</v>
      </c>
      <c r="I21" s="191" t="s">
        <v>461</v>
      </c>
      <c r="J21" s="191" t="s">
        <v>458</v>
      </c>
      <c r="K21" s="203">
        <v>41251813712</v>
      </c>
      <c r="L21" s="191" t="s">
        <v>462</v>
      </c>
      <c r="M21" s="195">
        <v>41130898712</v>
      </c>
      <c r="N21" s="191" t="s">
        <v>463</v>
      </c>
      <c r="O21" s="191" t="s">
        <v>420</v>
      </c>
      <c r="P21" s="207">
        <v>36939272850</v>
      </c>
      <c r="Q21" s="191" t="s">
        <v>464</v>
      </c>
      <c r="R21" s="191" t="s">
        <v>465</v>
      </c>
      <c r="S21" s="211">
        <v>36939272850</v>
      </c>
      <c r="T21" s="191" t="s">
        <v>466</v>
      </c>
      <c r="U21" s="191" t="s">
        <v>467</v>
      </c>
      <c r="V21" s="191">
        <v>0</v>
      </c>
      <c r="W21" s="191">
        <v>0</v>
      </c>
      <c r="X21" s="191">
        <v>0</v>
      </c>
    </row>
    <row r="22" spans="1:24" ht="18" x14ac:dyDescent="0.25">
      <c r="A22" s="187">
        <v>19</v>
      </c>
      <c r="B22" s="187" t="s">
        <v>468</v>
      </c>
      <c r="C22" s="188" t="s">
        <v>469</v>
      </c>
      <c r="D22" s="188" t="s">
        <v>470</v>
      </c>
      <c r="E22" s="195">
        <v>7905684000</v>
      </c>
      <c r="F22" s="188" t="s">
        <v>471</v>
      </c>
      <c r="G22" s="189">
        <v>1</v>
      </c>
      <c r="H22" s="188" t="s">
        <v>472</v>
      </c>
      <c r="I22" s="188" t="s">
        <v>473</v>
      </c>
      <c r="J22" s="188" t="s">
        <v>470</v>
      </c>
      <c r="K22" s="203">
        <v>5376970785</v>
      </c>
      <c r="L22" s="188" t="s">
        <v>474</v>
      </c>
      <c r="M22" s="195">
        <v>5016650255</v>
      </c>
      <c r="N22" s="188" t="s">
        <v>475</v>
      </c>
      <c r="O22" s="188" t="s">
        <v>476</v>
      </c>
      <c r="P22" s="207">
        <v>1738240000</v>
      </c>
      <c r="Q22" s="188" t="s">
        <v>477</v>
      </c>
      <c r="R22" s="188" t="s">
        <v>478</v>
      </c>
      <c r="S22" s="211">
        <v>1738240000</v>
      </c>
      <c r="T22" s="188" t="s">
        <v>479</v>
      </c>
      <c r="U22" s="188" t="s">
        <v>480</v>
      </c>
      <c r="V22" s="188">
        <v>0</v>
      </c>
      <c r="W22" s="188">
        <v>0</v>
      </c>
      <c r="X22" s="188">
        <v>0</v>
      </c>
    </row>
    <row r="23" spans="1:24" ht="18" x14ac:dyDescent="0.25">
      <c r="A23" s="190">
        <v>20</v>
      </c>
      <c r="B23" s="190" t="s">
        <v>481</v>
      </c>
      <c r="C23" s="191" t="s">
        <v>482</v>
      </c>
      <c r="D23" s="191" t="s">
        <v>483</v>
      </c>
      <c r="E23" s="195">
        <v>30125890500</v>
      </c>
      <c r="F23" s="191" t="s">
        <v>484</v>
      </c>
      <c r="G23" s="191" t="s">
        <v>485</v>
      </c>
      <c r="H23" s="191" t="s">
        <v>486</v>
      </c>
      <c r="I23" s="191" t="s">
        <v>487</v>
      </c>
      <c r="J23" s="191" t="s">
        <v>488</v>
      </c>
      <c r="K23" s="203">
        <v>2820643324</v>
      </c>
      <c r="L23" s="191" t="s">
        <v>489</v>
      </c>
      <c r="M23" s="195">
        <v>2407049524</v>
      </c>
      <c r="N23" s="191" t="s">
        <v>490</v>
      </c>
      <c r="O23" s="191" t="s">
        <v>491</v>
      </c>
      <c r="P23" s="207">
        <v>944720341</v>
      </c>
      <c r="Q23" s="191" t="s">
        <v>492</v>
      </c>
      <c r="R23" s="191" t="s">
        <v>493</v>
      </c>
      <c r="S23" s="211">
        <v>944720341</v>
      </c>
      <c r="T23" s="191" t="s">
        <v>494</v>
      </c>
      <c r="U23" s="191" t="s">
        <v>495</v>
      </c>
      <c r="V23" s="191">
        <v>0</v>
      </c>
      <c r="W23" s="191">
        <v>0</v>
      </c>
      <c r="X23" s="191">
        <v>0</v>
      </c>
    </row>
    <row r="24" spans="1:24" ht="18" x14ac:dyDescent="0.25">
      <c r="A24" s="187">
        <v>21</v>
      </c>
      <c r="B24" s="187" t="s">
        <v>496</v>
      </c>
      <c r="C24" s="188" t="s">
        <v>497</v>
      </c>
      <c r="D24" s="188" t="s">
        <v>498</v>
      </c>
      <c r="E24" s="195">
        <v>24087596500</v>
      </c>
      <c r="F24" s="188" t="s">
        <v>500</v>
      </c>
      <c r="G24" s="188" t="s">
        <v>501</v>
      </c>
      <c r="H24" s="188" t="s">
        <v>502</v>
      </c>
      <c r="I24" s="188" t="s">
        <v>503</v>
      </c>
      <c r="J24" s="188" t="s">
        <v>499</v>
      </c>
      <c r="K24" s="203">
        <v>22781916601</v>
      </c>
      <c r="L24" s="188" t="s">
        <v>504</v>
      </c>
      <c r="M24" s="195">
        <v>22378676181</v>
      </c>
      <c r="N24" s="188" t="s">
        <v>505</v>
      </c>
      <c r="O24" s="188" t="s">
        <v>506</v>
      </c>
      <c r="P24" s="207">
        <v>10664702750</v>
      </c>
      <c r="Q24" s="188" t="s">
        <v>507</v>
      </c>
      <c r="R24" s="188" t="s">
        <v>508</v>
      </c>
      <c r="S24" s="211">
        <v>10664702750</v>
      </c>
      <c r="T24" s="188" t="s">
        <v>509</v>
      </c>
      <c r="U24" s="188" t="s">
        <v>510</v>
      </c>
      <c r="V24" s="188">
        <v>0</v>
      </c>
      <c r="W24" s="188">
        <v>0</v>
      </c>
      <c r="X24" s="188">
        <v>0</v>
      </c>
    </row>
    <row r="25" spans="1:24" ht="18" x14ac:dyDescent="0.25">
      <c r="A25" s="190">
        <v>22</v>
      </c>
      <c r="B25" s="190" t="s">
        <v>511</v>
      </c>
      <c r="C25" s="191" t="s">
        <v>512</v>
      </c>
      <c r="D25" s="191" t="s">
        <v>513</v>
      </c>
      <c r="E25" s="195">
        <v>4165234000</v>
      </c>
      <c r="F25" s="191" t="s">
        <v>514</v>
      </c>
      <c r="G25" s="192">
        <v>1</v>
      </c>
      <c r="H25" s="191" t="s">
        <v>515</v>
      </c>
      <c r="I25" s="191" t="s">
        <v>516</v>
      </c>
      <c r="J25" s="191" t="s">
        <v>513</v>
      </c>
      <c r="K25" s="203">
        <v>3279398032</v>
      </c>
      <c r="L25" s="191" t="s">
        <v>517</v>
      </c>
      <c r="M25" s="195">
        <v>3260827882</v>
      </c>
      <c r="N25" s="191" t="s">
        <v>518</v>
      </c>
      <c r="O25" s="191" t="s">
        <v>519</v>
      </c>
      <c r="P25" s="207">
        <v>793292527</v>
      </c>
      <c r="Q25" s="191" t="s">
        <v>520</v>
      </c>
      <c r="R25" s="191" t="s">
        <v>521</v>
      </c>
      <c r="S25" s="211">
        <v>793292527</v>
      </c>
      <c r="T25" s="191" t="s">
        <v>522</v>
      </c>
      <c r="U25" s="191" t="s">
        <v>523</v>
      </c>
      <c r="V25" s="191">
        <v>0</v>
      </c>
      <c r="W25" s="191">
        <v>0</v>
      </c>
      <c r="X25" s="191">
        <v>0</v>
      </c>
    </row>
    <row r="26" spans="1:24" ht="18" x14ac:dyDescent="0.25">
      <c r="A26" s="187">
        <v>23</v>
      </c>
      <c r="B26" s="187" t="s">
        <v>524</v>
      </c>
      <c r="C26" s="188" t="s">
        <v>525</v>
      </c>
      <c r="D26" s="188" t="s">
        <v>526</v>
      </c>
      <c r="E26" s="195">
        <v>5997411180</v>
      </c>
      <c r="F26" s="188" t="s">
        <v>528</v>
      </c>
      <c r="G26" s="188" t="s">
        <v>529</v>
      </c>
      <c r="H26" s="188" t="s">
        <v>530</v>
      </c>
      <c r="I26" s="188" t="s">
        <v>531</v>
      </c>
      <c r="J26" s="188" t="s">
        <v>527</v>
      </c>
      <c r="K26" s="203">
        <v>3924886760</v>
      </c>
      <c r="L26" s="188" t="s">
        <v>532</v>
      </c>
      <c r="M26" s="195">
        <v>3884936760</v>
      </c>
      <c r="N26" s="188" t="s">
        <v>533</v>
      </c>
      <c r="O26" s="188" t="s">
        <v>534</v>
      </c>
      <c r="P26" s="207">
        <v>2057145200</v>
      </c>
      <c r="Q26" s="188" t="s">
        <v>535</v>
      </c>
      <c r="R26" s="188" t="s">
        <v>536</v>
      </c>
      <c r="S26" s="211">
        <v>2057145200</v>
      </c>
      <c r="T26" s="188" t="s">
        <v>537</v>
      </c>
      <c r="U26" s="188" t="s">
        <v>538</v>
      </c>
      <c r="V26" s="188">
        <v>0</v>
      </c>
      <c r="W26" s="188">
        <v>0</v>
      </c>
      <c r="X26" s="188">
        <v>0</v>
      </c>
    </row>
    <row r="27" spans="1:24" x14ac:dyDescent="0.25">
      <c r="A27" s="190">
        <v>24</v>
      </c>
      <c r="B27" s="190" t="s">
        <v>539</v>
      </c>
      <c r="C27" s="191" t="s">
        <v>540</v>
      </c>
      <c r="D27" s="191" t="s">
        <v>541</v>
      </c>
      <c r="E27" s="195">
        <v>1665158000</v>
      </c>
      <c r="F27" s="191" t="s">
        <v>542</v>
      </c>
      <c r="G27" s="192">
        <v>1</v>
      </c>
      <c r="H27" s="191" t="s">
        <v>543</v>
      </c>
      <c r="I27" s="191" t="s">
        <v>544</v>
      </c>
      <c r="J27" s="191" t="s">
        <v>541</v>
      </c>
      <c r="K27" s="203">
        <v>1041199246</v>
      </c>
      <c r="L27" s="191" t="s">
        <v>545</v>
      </c>
      <c r="M27" s="195">
        <v>415113026</v>
      </c>
      <c r="N27" s="191" t="s">
        <v>546</v>
      </c>
      <c r="O27" s="191" t="s">
        <v>547</v>
      </c>
      <c r="P27" s="207">
        <v>231806900</v>
      </c>
      <c r="Q27" s="191" t="s">
        <v>548</v>
      </c>
      <c r="R27" s="192">
        <v>1</v>
      </c>
      <c r="S27" s="211">
        <v>231806900</v>
      </c>
      <c r="T27" s="191" t="s">
        <v>549</v>
      </c>
      <c r="U27" s="191" t="s">
        <v>549</v>
      </c>
      <c r="V27" s="191">
        <v>0</v>
      </c>
      <c r="W27" s="191">
        <v>0</v>
      </c>
      <c r="X27" s="191">
        <v>0</v>
      </c>
    </row>
    <row r="28" spans="1:24" x14ac:dyDescent="0.25">
      <c r="A28" s="187">
        <v>25</v>
      </c>
      <c r="B28" s="187" t="s">
        <v>550</v>
      </c>
      <c r="C28" s="188" t="s">
        <v>551</v>
      </c>
      <c r="D28" s="188" t="s">
        <v>552</v>
      </c>
      <c r="E28" s="195">
        <v>5016379000</v>
      </c>
      <c r="F28" s="188" t="s">
        <v>553</v>
      </c>
      <c r="G28" s="189">
        <v>1</v>
      </c>
      <c r="H28" s="188" t="s">
        <v>554</v>
      </c>
      <c r="I28" s="188" t="s">
        <v>555</v>
      </c>
      <c r="J28" s="188" t="s">
        <v>552</v>
      </c>
      <c r="K28" s="203">
        <v>3728422269</v>
      </c>
      <c r="L28" s="188" t="s">
        <v>556</v>
      </c>
      <c r="M28" s="195">
        <v>2843166844</v>
      </c>
      <c r="N28" s="188" t="s">
        <v>557</v>
      </c>
      <c r="O28" s="188" t="s">
        <v>558</v>
      </c>
      <c r="P28" s="207">
        <v>2284901591</v>
      </c>
      <c r="Q28" s="188" t="s">
        <v>559</v>
      </c>
      <c r="R28" s="189">
        <v>1</v>
      </c>
      <c r="S28" s="211">
        <v>2284901591</v>
      </c>
      <c r="T28" s="188" t="s">
        <v>560</v>
      </c>
      <c r="U28" s="188" t="s">
        <v>561</v>
      </c>
      <c r="V28" s="188">
        <v>0</v>
      </c>
      <c r="W28" s="188">
        <v>0</v>
      </c>
      <c r="X28" s="188">
        <v>0</v>
      </c>
    </row>
    <row r="29" spans="1:24" x14ac:dyDescent="0.25">
      <c r="A29" s="190">
        <v>26</v>
      </c>
      <c r="B29" s="190" t="s">
        <v>562</v>
      </c>
      <c r="C29" s="191" t="s">
        <v>563</v>
      </c>
      <c r="D29" s="191" t="s">
        <v>564</v>
      </c>
      <c r="E29" s="195">
        <v>266710000</v>
      </c>
      <c r="F29" s="191" t="s">
        <v>565</v>
      </c>
      <c r="G29" s="192">
        <v>1</v>
      </c>
      <c r="H29" s="191" t="s">
        <v>566</v>
      </c>
      <c r="I29" s="191" t="s">
        <v>567</v>
      </c>
      <c r="J29" s="191" t="s">
        <v>564</v>
      </c>
      <c r="K29" s="203">
        <v>213785952</v>
      </c>
      <c r="L29" s="191" t="s">
        <v>568</v>
      </c>
      <c r="M29" s="195">
        <v>78122452</v>
      </c>
      <c r="N29" s="191" t="s">
        <v>569</v>
      </c>
      <c r="O29" s="191" t="s">
        <v>570</v>
      </c>
      <c r="P29" s="207">
        <v>20600000</v>
      </c>
      <c r="Q29" s="191" t="s">
        <v>572</v>
      </c>
      <c r="R29" s="191" t="s">
        <v>573</v>
      </c>
      <c r="S29" s="211">
        <v>20600000</v>
      </c>
      <c r="T29" s="191" t="s">
        <v>571</v>
      </c>
      <c r="U29" s="191" t="s">
        <v>574</v>
      </c>
      <c r="V29" s="191">
        <v>0</v>
      </c>
      <c r="W29" s="191">
        <v>0</v>
      </c>
      <c r="X29" s="191">
        <v>0</v>
      </c>
    </row>
    <row r="30" spans="1:24" x14ac:dyDescent="0.25">
      <c r="A30" s="187">
        <v>27</v>
      </c>
      <c r="B30" s="187" t="s">
        <v>575</v>
      </c>
      <c r="C30" s="188" t="s">
        <v>576</v>
      </c>
      <c r="D30" s="188" t="s">
        <v>577</v>
      </c>
      <c r="E30" s="195">
        <v>358680000</v>
      </c>
      <c r="F30" s="188" t="s">
        <v>578</v>
      </c>
      <c r="G30" s="189">
        <v>1</v>
      </c>
      <c r="H30" s="188">
        <v>0</v>
      </c>
      <c r="I30" s="189">
        <v>1</v>
      </c>
      <c r="J30" s="188" t="s">
        <v>577</v>
      </c>
      <c r="K30" s="203">
        <v>45950000</v>
      </c>
      <c r="L30" s="188" t="s">
        <v>579</v>
      </c>
      <c r="M30" s="195">
        <v>45950000</v>
      </c>
      <c r="N30" s="189">
        <v>1</v>
      </c>
      <c r="O30" s="188" t="s">
        <v>580</v>
      </c>
      <c r="P30" s="207">
        <v>0</v>
      </c>
      <c r="Q30" s="189">
        <v>1</v>
      </c>
      <c r="R30" s="189">
        <v>1</v>
      </c>
      <c r="S30" s="211">
        <v>0</v>
      </c>
      <c r="T30" s="188" t="s">
        <v>581</v>
      </c>
      <c r="U30" s="188" t="s">
        <v>579</v>
      </c>
      <c r="V30" s="188">
        <v>0</v>
      </c>
      <c r="W30" s="188">
        <v>0</v>
      </c>
      <c r="X30" s="188">
        <v>0</v>
      </c>
    </row>
    <row r="31" spans="1:24" x14ac:dyDescent="0.25">
      <c r="A31" s="190">
        <v>28</v>
      </c>
      <c r="B31" s="190" t="s">
        <v>582</v>
      </c>
      <c r="C31" s="191" t="s">
        <v>583</v>
      </c>
      <c r="D31" s="191" t="s">
        <v>584</v>
      </c>
      <c r="E31" s="195">
        <v>259156000</v>
      </c>
      <c r="F31" s="191" t="s">
        <v>585</v>
      </c>
      <c r="G31" s="192">
        <v>1</v>
      </c>
      <c r="H31" s="191">
        <v>0</v>
      </c>
      <c r="I31" s="192">
        <v>1</v>
      </c>
      <c r="J31" s="191" t="s">
        <v>584</v>
      </c>
      <c r="K31" s="203">
        <v>31541096</v>
      </c>
      <c r="L31" s="191" t="s">
        <v>586</v>
      </c>
      <c r="M31" s="195">
        <v>31541096</v>
      </c>
      <c r="N31" s="192">
        <v>1</v>
      </c>
      <c r="O31" s="191" t="s">
        <v>587</v>
      </c>
      <c r="P31" s="207">
        <v>0</v>
      </c>
      <c r="Q31" s="192">
        <v>1</v>
      </c>
      <c r="R31" s="192">
        <v>1</v>
      </c>
      <c r="S31" s="211">
        <v>0</v>
      </c>
      <c r="T31" s="191" t="s">
        <v>586</v>
      </c>
      <c r="U31" s="191" t="s">
        <v>586</v>
      </c>
      <c r="V31" s="191">
        <v>0</v>
      </c>
      <c r="W31" s="191">
        <v>0</v>
      </c>
      <c r="X31" s="191">
        <v>0</v>
      </c>
    </row>
    <row r="32" spans="1:24" x14ac:dyDescent="0.25">
      <c r="A32" s="187">
        <v>29</v>
      </c>
      <c r="B32" s="187" t="s">
        <v>588</v>
      </c>
      <c r="C32" s="188" t="s">
        <v>589</v>
      </c>
      <c r="D32" s="188" t="s">
        <v>590</v>
      </c>
      <c r="E32" s="195">
        <v>381837000</v>
      </c>
      <c r="F32" s="188" t="s">
        <v>591</v>
      </c>
      <c r="G32" s="189">
        <v>1</v>
      </c>
      <c r="H32" s="188" t="s">
        <v>592</v>
      </c>
      <c r="I32" s="188" t="s">
        <v>593</v>
      </c>
      <c r="J32" s="188" t="s">
        <v>590</v>
      </c>
      <c r="K32" s="203">
        <v>309088987</v>
      </c>
      <c r="L32" s="188" t="s">
        <v>594</v>
      </c>
      <c r="M32" s="195">
        <v>309088987</v>
      </c>
      <c r="N32" s="189">
        <v>1</v>
      </c>
      <c r="O32" s="188" t="s">
        <v>595</v>
      </c>
      <c r="P32" s="207">
        <v>41250000</v>
      </c>
      <c r="Q32" s="188" t="s">
        <v>596</v>
      </c>
      <c r="R32" s="188" t="s">
        <v>597</v>
      </c>
      <c r="S32" s="211">
        <v>41250000</v>
      </c>
      <c r="T32" s="188" t="s">
        <v>598</v>
      </c>
      <c r="U32" s="188" t="s">
        <v>594</v>
      </c>
      <c r="V32" s="188">
        <v>0</v>
      </c>
      <c r="W32" s="188">
        <v>0</v>
      </c>
      <c r="X32" s="188">
        <v>0</v>
      </c>
    </row>
    <row r="33" spans="1:24" x14ac:dyDescent="0.25">
      <c r="A33" s="190">
        <v>30</v>
      </c>
      <c r="B33" s="190" t="s">
        <v>599</v>
      </c>
      <c r="C33" s="191" t="s">
        <v>600</v>
      </c>
      <c r="D33" s="191" t="s">
        <v>601</v>
      </c>
      <c r="E33" s="195">
        <v>267761000</v>
      </c>
      <c r="F33" s="191" t="s">
        <v>602</v>
      </c>
      <c r="G33" s="192">
        <v>1</v>
      </c>
      <c r="H33" s="191">
        <v>0</v>
      </c>
      <c r="I33" s="192">
        <v>1</v>
      </c>
      <c r="J33" s="191" t="s">
        <v>601</v>
      </c>
      <c r="K33" s="203">
        <v>167639991</v>
      </c>
      <c r="L33" s="191" t="s">
        <v>603</v>
      </c>
      <c r="M33" s="195">
        <v>130984491</v>
      </c>
      <c r="N33" s="191" t="s">
        <v>604</v>
      </c>
      <c r="O33" s="191" t="s">
        <v>605</v>
      </c>
      <c r="P33" s="207">
        <v>0</v>
      </c>
      <c r="Q33" s="192">
        <v>1</v>
      </c>
      <c r="R33" s="192">
        <v>1</v>
      </c>
      <c r="S33" s="211">
        <v>0</v>
      </c>
      <c r="T33" s="191">
        <v>3.96</v>
      </c>
      <c r="U33" s="191" t="s">
        <v>606</v>
      </c>
      <c r="V33" s="191">
        <v>0</v>
      </c>
      <c r="W33" s="191">
        <v>0</v>
      </c>
      <c r="X33" s="191">
        <v>0</v>
      </c>
    </row>
    <row r="34" spans="1:24" x14ac:dyDescent="0.25">
      <c r="A34" s="187">
        <v>31</v>
      </c>
      <c r="B34" s="187" t="s">
        <v>607</v>
      </c>
      <c r="C34" s="188" t="s">
        <v>608</v>
      </c>
      <c r="D34" s="188" t="s">
        <v>609</v>
      </c>
      <c r="E34" s="195">
        <v>240887000</v>
      </c>
      <c r="F34" s="188" t="s">
        <v>610</v>
      </c>
      <c r="G34" s="189">
        <v>1</v>
      </c>
      <c r="H34" s="188" t="s">
        <v>611</v>
      </c>
      <c r="I34" s="188" t="s">
        <v>612</v>
      </c>
      <c r="J34" s="188" t="s">
        <v>609</v>
      </c>
      <c r="K34" s="203">
        <v>49934000</v>
      </c>
      <c r="L34" s="188" t="s">
        <v>613</v>
      </c>
      <c r="M34" s="195">
        <v>49934000</v>
      </c>
      <c r="N34" s="189">
        <v>1</v>
      </c>
      <c r="O34" s="188" t="s">
        <v>614</v>
      </c>
      <c r="P34" s="207">
        <v>37120000</v>
      </c>
      <c r="Q34" s="188" t="s">
        <v>615</v>
      </c>
      <c r="R34" s="188" t="s">
        <v>616</v>
      </c>
      <c r="S34" s="211">
        <v>37120000</v>
      </c>
      <c r="T34" s="188" t="s">
        <v>617</v>
      </c>
      <c r="U34" s="188" t="s">
        <v>617</v>
      </c>
      <c r="V34" s="188">
        <v>0</v>
      </c>
      <c r="W34" s="188">
        <v>0</v>
      </c>
      <c r="X34" s="188">
        <v>0</v>
      </c>
    </row>
    <row r="35" spans="1:24" x14ac:dyDescent="0.25">
      <c r="A35" s="190">
        <v>32</v>
      </c>
      <c r="B35" s="190" t="s">
        <v>618</v>
      </c>
      <c r="C35" s="191" t="s">
        <v>619</v>
      </c>
      <c r="D35" s="191" t="s">
        <v>620</v>
      </c>
      <c r="E35" s="195">
        <v>257260000</v>
      </c>
      <c r="F35" s="191" t="s">
        <v>621</v>
      </c>
      <c r="G35" s="192">
        <v>1</v>
      </c>
      <c r="H35" s="191">
        <v>0</v>
      </c>
      <c r="I35" s="192">
        <v>1</v>
      </c>
      <c r="J35" s="191" t="s">
        <v>620</v>
      </c>
      <c r="K35" s="203">
        <v>63858495</v>
      </c>
      <c r="L35" s="191" t="s">
        <v>622</v>
      </c>
      <c r="M35" s="195">
        <v>43901355</v>
      </c>
      <c r="N35" s="191" t="s">
        <v>624</v>
      </c>
      <c r="O35" s="191" t="s">
        <v>625</v>
      </c>
      <c r="P35" s="207">
        <v>0</v>
      </c>
      <c r="Q35" s="192">
        <v>1</v>
      </c>
      <c r="R35" s="192">
        <v>1</v>
      </c>
      <c r="S35" s="211">
        <v>0</v>
      </c>
      <c r="T35" s="191" t="s">
        <v>623</v>
      </c>
      <c r="U35" s="191" t="s">
        <v>623</v>
      </c>
      <c r="V35" s="191">
        <v>0</v>
      </c>
      <c r="W35" s="191">
        <v>0</v>
      </c>
      <c r="X35" s="191">
        <v>0</v>
      </c>
    </row>
    <row r="36" spans="1:24" x14ac:dyDescent="0.25">
      <c r="A36" s="187">
        <v>33</v>
      </c>
      <c r="B36" s="187" t="s">
        <v>626</v>
      </c>
      <c r="C36" s="188" t="s">
        <v>627</v>
      </c>
      <c r="D36" s="188" t="s">
        <v>628</v>
      </c>
      <c r="E36" s="195">
        <v>585145000</v>
      </c>
      <c r="F36" s="188" t="s">
        <v>629</v>
      </c>
      <c r="G36" s="189">
        <v>1</v>
      </c>
      <c r="H36" s="188" t="s">
        <v>630</v>
      </c>
      <c r="I36" s="188" t="s">
        <v>631</v>
      </c>
      <c r="J36" s="188" t="s">
        <v>628</v>
      </c>
      <c r="K36" s="203">
        <v>320225402</v>
      </c>
      <c r="L36" s="188" t="s">
        <v>632</v>
      </c>
      <c r="M36" s="195">
        <v>320225402</v>
      </c>
      <c r="N36" s="189">
        <v>1</v>
      </c>
      <c r="O36" s="188" t="s">
        <v>633</v>
      </c>
      <c r="P36" s="207">
        <v>38900000</v>
      </c>
      <c r="Q36" s="188" t="s">
        <v>634</v>
      </c>
      <c r="R36" s="188" t="s">
        <v>635</v>
      </c>
      <c r="S36" s="211">
        <v>38900000</v>
      </c>
      <c r="T36" s="188" t="s">
        <v>632</v>
      </c>
      <c r="U36" s="188" t="s">
        <v>632</v>
      </c>
      <c r="V36" s="188">
        <v>0</v>
      </c>
      <c r="W36" s="188">
        <v>0</v>
      </c>
      <c r="X36" s="188">
        <v>0</v>
      </c>
    </row>
    <row r="37" spans="1:24" x14ac:dyDescent="0.25">
      <c r="A37" s="190">
        <v>34</v>
      </c>
      <c r="B37" s="190" t="s">
        <v>636</v>
      </c>
      <c r="C37" s="191" t="s">
        <v>637</v>
      </c>
      <c r="D37" s="191" t="s">
        <v>638</v>
      </c>
      <c r="E37" s="195">
        <v>594428000</v>
      </c>
      <c r="F37" s="191" t="s">
        <v>639</v>
      </c>
      <c r="G37" s="192">
        <v>1</v>
      </c>
      <c r="H37" s="191" t="s">
        <v>640</v>
      </c>
      <c r="I37" s="191" t="s">
        <v>641</v>
      </c>
      <c r="J37" s="191" t="s">
        <v>638</v>
      </c>
      <c r="K37" s="203">
        <v>504283753</v>
      </c>
      <c r="L37" s="191" t="s">
        <v>642</v>
      </c>
      <c r="M37" s="195">
        <v>329381563</v>
      </c>
      <c r="N37" s="191" t="s">
        <v>643</v>
      </c>
      <c r="O37" s="191" t="s">
        <v>644</v>
      </c>
      <c r="P37" s="207">
        <v>47915000</v>
      </c>
      <c r="Q37" s="191" t="s">
        <v>645</v>
      </c>
      <c r="R37" s="192">
        <v>1</v>
      </c>
      <c r="S37" s="211">
        <v>47915000</v>
      </c>
      <c r="T37" s="191" t="s">
        <v>646</v>
      </c>
      <c r="U37" s="191" t="s">
        <v>646</v>
      </c>
      <c r="V37" s="191">
        <v>0</v>
      </c>
      <c r="W37" s="191">
        <v>0</v>
      </c>
      <c r="X37" s="191">
        <v>0</v>
      </c>
    </row>
    <row r="38" spans="1:24" x14ac:dyDescent="0.25">
      <c r="A38" s="187">
        <v>35</v>
      </c>
      <c r="B38" s="187" t="s">
        <v>647</v>
      </c>
      <c r="C38" s="188" t="s">
        <v>648</v>
      </c>
      <c r="D38" s="188" t="s">
        <v>649</v>
      </c>
      <c r="E38" s="195">
        <v>262806000</v>
      </c>
      <c r="F38" s="188" t="s">
        <v>650</v>
      </c>
      <c r="G38" s="189">
        <v>1</v>
      </c>
      <c r="H38" s="188" t="s">
        <v>651</v>
      </c>
      <c r="I38" s="188" t="s">
        <v>652</v>
      </c>
      <c r="J38" s="188" t="s">
        <v>649</v>
      </c>
      <c r="K38" s="203">
        <v>8730000</v>
      </c>
      <c r="L38" s="188" t="s">
        <v>653</v>
      </c>
      <c r="M38" s="195">
        <v>8730000</v>
      </c>
      <c r="N38" s="189">
        <v>1</v>
      </c>
      <c r="O38" s="188" t="s">
        <v>654</v>
      </c>
      <c r="P38" s="207">
        <v>8730000</v>
      </c>
      <c r="Q38" s="189">
        <v>1</v>
      </c>
      <c r="R38" s="188" t="s">
        <v>655</v>
      </c>
      <c r="S38" s="211">
        <v>8730000</v>
      </c>
      <c r="T38" s="188" t="s">
        <v>653</v>
      </c>
      <c r="U38" s="188" t="s">
        <v>653</v>
      </c>
      <c r="V38" s="188">
        <v>0</v>
      </c>
      <c r="W38" s="188">
        <v>0</v>
      </c>
      <c r="X38" s="188">
        <v>0</v>
      </c>
    </row>
    <row r="39" spans="1:24" x14ac:dyDescent="0.25">
      <c r="A39" s="190">
        <v>36</v>
      </c>
      <c r="B39" s="190" t="s">
        <v>656</v>
      </c>
      <c r="C39" s="191" t="s">
        <v>657</v>
      </c>
      <c r="D39" s="191" t="s">
        <v>658</v>
      </c>
      <c r="E39" s="195">
        <v>463043000</v>
      </c>
      <c r="F39" s="191" t="s">
        <v>659</v>
      </c>
      <c r="G39" s="192">
        <v>1</v>
      </c>
      <c r="H39" s="191" t="s">
        <v>660</v>
      </c>
      <c r="I39" s="191" t="s">
        <v>661</v>
      </c>
      <c r="J39" s="191" t="s">
        <v>658</v>
      </c>
      <c r="K39" s="203">
        <v>434391149</v>
      </c>
      <c r="L39" s="191" t="s">
        <v>662</v>
      </c>
      <c r="M39" s="195">
        <v>434391149</v>
      </c>
      <c r="N39" s="192">
        <v>1</v>
      </c>
      <c r="O39" s="191" t="s">
        <v>426</v>
      </c>
      <c r="P39" s="207">
        <v>27352888</v>
      </c>
      <c r="Q39" s="191" t="s">
        <v>663</v>
      </c>
      <c r="R39" s="191" t="s">
        <v>664</v>
      </c>
      <c r="S39" s="211">
        <v>27352888</v>
      </c>
      <c r="T39" s="191" t="s">
        <v>665</v>
      </c>
      <c r="U39" s="191" t="s">
        <v>666</v>
      </c>
      <c r="V39" s="191">
        <v>0</v>
      </c>
      <c r="W39" s="191">
        <v>0</v>
      </c>
      <c r="X39" s="191">
        <v>0</v>
      </c>
    </row>
    <row r="40" spans="1:24" x14ac:dyDescent="0.25">
      <c r="A40" s="187">
        <v>37</v>
      </c>
      <c r="B40" s="187" t="s">
        <v>667</v>
      </c>
      <c r="C40" s="188" t="s">
        <v>668</v>
      </c>
      <c r="D40" s="188" t="s">
        <v>669</v>
      </c>
      <c r="E40" s="195">
        <v>327806000</v>
      </c>
      <c r="F40" s="188" t="s">
        <v>670</v>
      </c>
      <c r="G40" s="189">
        <v>1</v>
      </c>
      <c r="H40" s="188" t="s">
        <v>671</v>
      </c>
      <c r="I40" s="188" t="s">
        <v>672</v>
      </c>
      <c r="J40" s="188" t="s">
        <v>669</v>
      </c>
      <c r="K40" s="203">
        <v>245737446</v>
      </c>
      <c r="L40" s="188" t="s">
        <v>673</v>
      </c>
      <c r="M40" s="195">
        <v>84043096</v>
      </c>
      <c r="N40" s="188" t="s">
        <v>674</v>
      </c>
      <c r="O40" s="188" t="s">
        <v>675</v>
      </c>
      <c r="P40" s="207">
        <v>33500000</v>
      </c>
      <c r="Q40" s="188" t="s">
        <v>676</v>
      </c>
      <c r="R40" s="189">
        <v>1</v>
      </c>
      <c r="S40" s="211">
        <v>33500000</v>
      </c>
      <c r="T40" s="188" t="s">
        <v>677</v>
      </c>
      <c r="U40" s="188" t="s">
        <v>677</v>
      </c>
      <c r="V40" s="188">
        <v>0</v>
      </c>
      <c r="W40" s="188">
        <v>0</v>
      </c>
      <c r="X40" s="188">
        <v>0</v>
      </c>
    </row>
    <row r="41" spans="1:24" x14ac:dyDescent="0.25">
      <c r="A41" s="190">
        <v>38</v>
      </c>
      <c r="B41" s="190" t="s">
        <v>678</v>
      </c>
      <c r="C41" s="191" t="s">
        <v>679</v>
      </c>
      <c r="D41" s="191" t="s">
        <v>680</v>
      </c>
      <c r="E41" s="195">
        <v>573491500</v>
      </c>
      <c r="F41" s="191" t="s">
        <v>681</v>
      </c>
      <c r="G41" s="192">
        <v>1</v>
      </c>
      <c r="H41" s="191" t="s">
        <v>682</v>
      </c>
      <c r="I41" s="191" t="s">
        <v>683</v>
      </c>
      <c r="J41" s="191" t="s">
        <v>680</v>
      </c>
      <c r="K41" s="203">
        <v>433231043</v>
      </c>
      <c r="L41" s="191" t="s">
        <v>684</v>
      </c>
      <c r="M41" s="195">
        <v>187518900</v>
      </c>
      <c r="N41" s="191" t="s">
        <v>685</v>
      </c>
      <c r="O41" s="191" t="s">
        <v>686</v>
      </c>
      <c r="P41" s="207">
        <v>16335000</v>
      </c>
      <c r="Q41" s="191" t="s">
        <v>688</v>
      </c>
      <c r="R41" s="191" t="s">
        <v>689</v>
      </c>
      <c r="S41" s="211">
        <v>16335000</v>
      </c>
      <c r="T41" s="191" t="s">
        <v>687</v>
      </c>
      <c r="U41" s="191" t="s">
        <v>687</v>
      </c>
      <c r="V41" s="191">
        <v>0</v>
      </c>
      <c r="W41" s="191">
        <v>0</v>
      </c>
      <c r="X41" s="191">
        <v>0</v>
      </c>
    </row>
    <row r="42" spans="1:24" x14ac:dyDescent="0.25">
      <c r="A42" s="187">
        <v>39</v>
      </c>
      <c r="B42" s="187" t="s">
        <v>690</v>
      </c>
      <c r="C42" s="188" t="s">
        <v>691</v>
      </c>
      <c r="D42" s="188" t="s">
        <v>692</v>
      </c>
      <c r="E42" s="195">
        <v>327091000</v>
      </c>
      <c r="F42" s="188" t="s">
        <v>693</v>
      </c>
      <c r="G42" s="189">
        <v>1</v>
      </c>
      <c r="H42" s="188" t="s">
        <v>694</v>
      </c>
      <c r="I42" s="188" t="s">
        <v>695</v>
      </c>
      <c r="J42" s="188" t="s">
        <v>692</v>
      </c>
      <c r="K42" s="203">
        <v>92152933</v>
      </c>
      <c r="L42" s="188" t="s">
        <v>696</v>
      </c>
      <c r="M42" s="195">
        <v>83340433</v>
      </c>
      <c r="N42" s="188" t="s">
        <v>697</v>
      </c>
      <c r="O42" s="188" t="s">
        <v>698</v>
      </c>
      <c r="P42" s="207">
        <v>78865000</v>
      </c>
      <c r="Q42" s="188" t="s">
        <v>699</v>
      </c>
      <c r="R42" s="188" t="s">
        <v>700</v>
      </c>
      <c r="S42" s="211">
        <v>78865000</v>
      </c>
      <c r="T42" s="188" t="s">
        <v>701</v>
      </c>
      <c r="U42" s="188" t="s">
        <v>702</v>
      </c>
      <c r="V42" s="188">
        <v>0</v>
      </c>
      <c r="W42" s="188">
        <v>0</v>
      </c>
      <c r="X42" s="188">
        <v>0</v>
      </c>
    </row>
    <row r="43" spans="1:24" x14ac:dyDescent="0.25">
      <c r="A43" s="190">
        <v>40</v>
      </c>
      <c r="B43" s="190" t="s">
        <v>703</v>
      </c>
      <c r="C43" s="191" t="s">
        <v>704</v>
      </c>
      <c r="D43" s="191" t="s">
        <v>705</v>
      </c>
      <c r="E43" s="195">
        <v>699088000</v>
      </c>
      <c r="F43" s="191" t="s">
        <v>706</v>
      </c>
      <c r="G43" s="192">
        <v>1</v>
      </c>
      <c r="H43" s="191" t="s">
        <v>707</v>
      </c>
      <c r="I43" s="191" t="s">
        <v>708</v>
      </c>
      <c r="J43" s="191" t="s">
        <v>705</v>
      </c>
      <c r="K43" s="203">
        <v>283470500</v>
      </c>
      <c r="L43" s="191" t="s">
        <v>709</v>
      </c>
      <c r="M43" s="195">
        <v>283470500</v>
      </c>
      <c r="N43" s="192">
        <v>1</v>
      </c>
      <c r="O43" s="191" t="s">
        <v>710</v>
      </c>
      <c r="P43" s="207">
        <v>24400000</v>
      </c>
      <c r="Q43" s="191" t="s">
        <v>711</v>
      </c>
      <c r="R43" s="191" t="s">
        <v>712</v>
      </c>
      <c r="S43" s="211">
        <v>24400000</v>
      </c>
      <c r="T43" s="191" t="s">
        <v>709</v>
      </c>
      <c r="U43" s="191" t="s">
        <v>709</v>
      </c>
      <c r="V43" s="191">
        <v>0</v>
      </c>
      <c r="W43" s="191">
        <v>0</v>
      </c>
      <c r="X43" s="191">
        <v>0</v>
      </c>
    </row>
    <row r="44" spans="1:24" x14ac:dyDescent="0.25">
      <c r="A44" s="187">
        <v>41</v>
      </c>
      <c r="B44" s="187" t="s">
        <v>713</v>
      </c>
      <c r="C44" s="188" t="s">
        <v>714</v>
      </c>
      <c r="D44" s="188" t="s">
        <v>715</v>
      </c>
      <c r="E44" s="195">
        <v>589534000</v>
      </c>
      <c r="F44" s="188" t="s">
        <v>716</v>
      </c>
      <c r="G44" s="189">
        <v>1</v>
      </c>
      <c r="H44" s="188" t="s">
        <v>717</v>
      </c>
      <c r="I44" s="188" t="s">
        <v>718</v>
      </c>
      <c r="J44" s="188" t="s">
        <v>715</v>
      </c>
      <c r="K44" s="203">
        <v>726526929</v>
      </c>
      <c r="L44" s="188" t="s">
        <v>719</v>
      </c>
      <c r="M44" s="195">
        <v>710516929</v>
      </c>
      <c r="N44" s="188" t="s">
        <v>720</v>
      </c>
      <c r="O44" s="189">
        <v>1</v>
      </c>
      <c r="P44" s="207">
        <v>40451793</v>
      </c>
      <c r="Q44" s="188" t="s">
        <v>721</v>
      </c>
      <c r="R44" s="188" t="s">
        <v>722</v>
      </c>
      <c r="S44" s="211">
        <v>40451793</v>
      </c>
      <c r="T44" s="188" t="s">
        <v>723</v>
      </c>
      <c r="U44" s="188" t="s">
        <v>724</v>
      </c>
      <c r="V44" s="188">
        <v>0</v>
      </c>
      <c r="W44" s="188">
        <v>0</v>
      </c>
      <c r="X44" s="188">
        <v>0</v>
      </c>
    </row>
    <row r="45" spans="1:24" x14ac:dyDescent="0.25">
      <c r="A45" s="190">
        <v>42</v>
      </c>
      <c r="B45" s="190" t="s">
        <v>725</v>
      </c>
      <c r="C45" s="191" t="s">
        <v>726</v>
      </c>
      <c r="D45" s="191" t="s">
        <v>727</v>
      </c>
      <c r="E45" s="195">
        <v>300102000</v>
      </c>
      <c r="F45" s="191" t="s">
        <v>728</v>
      </c>
      <c r="G45" s="192">
        <v>1</v>
      </c>
      <c r="H45" s="191" t="s">
        <v>729</v>
      </c>
      <c r="I45" s="191" t="s">
        <v>730</v>
      </c>
      <c r="J45" s="191" t="s">
        <v>727</v>
      </c>
      <c r="K45" s="203">
        <v>76071309</v>
      </c>
      <c r="L45" s="191" t="s">
        <v>731</v>
      </c>
      <c r="M45" s="195">
        <v>55071309</v>
      </c>
      <c r="N45" s="191" t="s">
        <v>732</v>
      </c>
      <c r="O45" s="191" t="s">
        <v>733</v>
      </c>
      <c r="P45" s="207">
        <v>44291309</v>
      </c>
      <c r="Q45" s="191" t="s">
        <v>734</v>
      </c>
      <c r="R45" s="191" t="s">
        <v>735</v>
      </c>
      <c r="S45" s="211">
        <v>44291309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</row>
    <row r="46" spans="1:24" x14ac:dyDescent="0.25">
      <c r="A46" s="187">
        <v>43</v>
      </c>
      <c r="B46" s="187" t="s">
        <v>736</v>
      </c>
      <c r="C46" s="188" t="s">
        <v>737</v>
      </c>
      <c r="D46" s="188" t="s">
        <v>738</v>
      </c>
      <c r="E46" s="195">
        <v>338299000</v>
      </c>
      <c r="F46" s="188" t="s">
        <v>739</v>
      </c>
      <c r="G46" s="189">
        <v>1</v>
      </c>
      <c r="H46" s="188" t="s">
        <v>740</v>
      </c>
      <c r="I46" s="188" t="s">
        <v>741</v>
      </c>
      <c r="J46" s="188" t="s">
        <v>738</v>
      </c>
      <c r="K46" s="203">
        <v>428134211</v>
      </c>
      <c r="L46" s="188" t="s">
        <v>742</v>
      </c>
      <c r="M46" s="195">
        <v>139445182</v>
      </c>
      <c r="N46" s="188" t="s">
        <v>743</v>
      </c>
      <c r="O46" s="188" t="s">
        <v>744</v>
      </c>
      <c r="P46" s="207">
        <v>46333102</v>
      </c>
      <c r="Q46" s="188" t="s">
        <v>745</v>
      </c>
      <c r="R46" s="188" t="s">
        <v>746</v>
      </c>
      <c r="S46" s="211">
        <v>46333102</v>
      </c>
      <c r="T46" s="188" t="s">
        <v>747</v>
      </c>
      <c r="U46" s="188" t="s">
        <v>747</v>
      </c>
      <c r="V46" s="188">
        <v>0</v>
      </c>
      <c r="W46" s="188">
        <v>0</v>
      </c>
      <c r="X46" s="188">
        <v>0</v>
      </c>
    </row>
    <row r="47" spans="1:24" x14ac:dyDescent="0.25">
      <c r="A47" s="190">
        <v>44</v>
      </c>
      <c r="B47" s="190" t="s">
        <v>748</v>
      </c>
      <c r="C47" s="191" t="s">
        <v>749</v>
      </c>
      <c r="D47" s="191" t="s">
        <v>750</v>
      </c>
      <c r="E47" s="195">
        <v>282978000</v>
      </c>
      <c r="F47" s="191" t="s">
        <v>751</v>
      </c>
      <c r="G47" s="192">
        <v>1</v>
      </c>
      <c r="H47" s="191" t="s">
        <v>752</v>
      </c>
      <c r="I47" s="191" t="s">
        <v>753</v>
      </c>
      <c r="J47" s="191" t="s">
        <v>750</v>
      </c>
      <c r="K47" s="203">
        <v>251138416</v>
      </c>
      <c r="L47" s="191" t="s">
        <v>754</v>
      </c>
      <c r="M47" s="195">
        <v>251138416</v>
      </c>
      <c r="N47" s="192">
        <v>1</v>
      </c>
      <c r="O47" s="191" t="s">
        <v>755</v>
      </c>
      <c r="P47" s="207">
        <v>60403586</v>
      </c>
      <c r="Q47" s="191" t="s">
        <v>756</v>
      </c>
      <c r="R47" s="191" t="s">
        <v>757</v>
      </c>
      <c r="S47" s="211">
        <v>60403586</v>
      </c>
      <c r="T47" s="191" t="s">
        <v>758</v>
      </c>
      <c r="U47" s="191" t="s">
        <v>759</v>
      </c>
      <c r="V47" s="191">
        <v>0</v>
      </c>
      <c r="W47" s="191">
        <v>0</v>
      </c>
      <c r="X47" s="191">
        <v>0</v>
      </c>
    </row>
    <row r="48" spans="1:24" x14ac:dyDescent="0.25">
      <c r="A48" s="187">
        <v>45</v>
      </c>
      <c r="B48" s="187" t="s">
        <v>760</v>
      </c>
      <c r="C48" s="188" t="s">
        <v>761</v>
      </c>
      <c r="D48" s="188" t="s">
        <v>762</v>
      </c>
      <c r="E48" s="195">
        <v>286252000</v>
      </c>
      <c r="F48" s="188" t="s">
        <v>763</v>
      </c>
      <c r="G48" s="189">
        <v>1</v>
      </c>
      <c r="H48" s="188" t="s">
        <v>764</v>
      </c>
      <c r="I48" s="188" t="s">
        <v>765</v>
      </c>
      <c r="J48" s="188" t="s">
        <v>762</v>
      </c>
      <c r="K48" s="203">
        <v>175635331</v>
      </c>
      <c r="L48" s="188" t="s">
        <v>766</v>
      </c>
      <c r="M48" s="195">
        <v>161115331</v>
      </c>
      <c r="N48" s="189">
        <v>1</v>
      </c>
      <c r="O48" s="188" t="s">
        <v>767</v>
      </c>
      <c r="P48" s="207">
        <v>7760000</v>
      </c>
      <c r="Q48" s="188" t="s">
        <v>768</v>
      </c>
      <c r="R48" s="188" t="s">
        <v>655</v>
      </c>
      <c r="S48" s="211">
        <v>7760000</v>
      </c>
      <c r="T48" s="188" t="s">
        <v>769</v>
      </c>
      <c r="U48" s="188" t="s">
        <v>766</v>
      </c>
      <c r="V48" s="188">
        <v>0</v>
      </c>
      <c r="W48" s="188">
        <v>0</v>
      </c>
      <c r="X48" s="188">
        <v>0</v>
      </c>
    </row>
    <row r="49" spans="1:24" x14ac:dyDescent="0.25">
      <c r="A49" s="190">
        <v>46</v>
      </c>
      <c r="B49" s="190" t="s">
        <v>770</v>
      </c>
      <c r="C49" s="191" t="s">
        <v>771</v>
      </c>
      <c r="D49" s="191" t="s">
        <v>772</v>
      </c>
      <c r="E49" s="195">
        <v>309700500</v>
      </c>
      <c r="F49" s="191" t="s">
        <v>773</v>
      </c>
      <c r="G49" s="192">
        <v>1</v>
      </c>
      <c r="H49" s="191">
        <v>0</v>
      </c>
      <c r="I49" s="192">
        <v>1</v>
      </c>
      <c r="J49" s="191" t="s">
        <v>772</v>
      </c>
      <c r="K49" s="203">
        <v>195075518</v>
      </c>
      <c r="L49" s="191" t="s">
        <v>774</v>
      </c>
      <c r="M49" s="195">
        <v>195075518</v>
      </c>
      <c r="N49" s="192">
        <v>1</v>
      </c>
      <c r="O49" s="191" t="s">
        <v>775</v>
      </c>
      <c r="P49" s="207">
        <v>0</v>
      </c>
      <c r="Q49" s="192">
        <v>1</v>
      </c>
      <c r="R49" s="192">
        <v>1</v>
      </c>
      <c r="S49" s="211">
        <v>0</v>
      </c>
      <c r="T49" s="191" t="s">
        <v>776</v>
      </c>
      <c r="U49" s="191" t="s">
        <v>774</v>
      </c>
      <c r="V49" s="191">
        <v>0</v>
      </c>
      <c r="W49" s="191">
        <v>0</v>
      </c>
      <c r="X49" s="191">
        <v>0</v>
      </c>
    </row>
    <row r="50" spans="1:24" x14ac:dyDescent="0.25">
      <c r="A50" s="187">
        <v>47</v>
      </c>
      <c r="B50" s="187" t="s">
        <v>777</v>
      </c>
      <c r="C50" s="188" t="s">
        <v>778</v>
      </c>
      <c r="D50" s="188" t="s">
        <v>779</v>
      </c>
      <c r="E50" s="195">
        <v>659575000</v>
      </c>
      <c r="F50" s="188" t="s">
        <v>780</v>
      </c>
      <c r="G50" s="189">
        <v>1</v>
      </c>
      <c r="H50" s="188" t="s">
        <v>781</v>
      </c>
      <c r="I50" s="188" t="s">
        <v>782</v>
      </c>
      <c r="J50" s="188" t="s">
        <v>779</v>
      </c>
      <c r="K50" s="203">
        <v>1075337524</v>
      </c>
      <c r="L50" s="188" t="s">
        <v>783</v>
      </c>
      <c r="M50" s="195">
        <v>1075337524</v>
      </c>
      <c r="N50" s="189">
        <v>1</v>
      </c>
      <c r="O50" s="189">
        <v>1</v>
      </c>
      <c r="P50" s="207">
        <v>23951793</v>
      </c>
      <c r="Q50" s="188" t="s">
        <v>784</v>
      </c>
      <c r="R50" s="188" t="s">
        <v>785</v>
      </c>
      <c r="S50" s="211">
        <v>23951793</v>
      </c>
      <c r="T50" s="188" t="s">
        <v>786</v>
      </c>
      <c r="U50" s="188" t="s">
        <v>787</v>
      </c>
      <c r="V50" s="188">
        <v>0</v>
      </c>
      <c r="W50" s="188">
        <v>0</v>
      </c>
      <c r="X50" s="188">
        <v>0</v>
      </c>
    </row>
    <row r="51" spans="1:24" x14ac:dyDescent="0.25">
      <c r="A51" s="190">
        <v>48</v>
      </c>
      <c r="B51" s="190" t="s">
        <v>788</v>
      </c>
      <c r="C51" s="191" t="s">
        <v>789</v>
      </c>
      <c r="D51" s="191" t="s">
        <v>790</v>
      </c>
      <c r="E51" s="195">
        <v>673013000</v>
      </c>
      <c r="F51" s="191" t="s">
        <v>791</v>
      </c>
      <c r="G51" s="192">
        <v>1</v>
      </c>
      <c r="H51" s="191" t="s">
        <v>792</v>
      </c>
      <c r="I51" s="191" t="s">
        <v>793</v>
      </c>
      <c r="J51" s="191" t="s">
        <v>790</v>
      </c>
      <c r="K51" s="203">
        <v>745484934</v>
      </c>
      <c r="L51" s="191" t="s">
        <v>794</v>
      </c>
      <c r="M51" s="195">
        <v>691008934</v>
      </c>
      <c r="N51" s="191" t="s">
        <v>795</v>
      </c>
      <c r="O51" s="192">
        <v>1</v>
      </c>
      <c r="P51" s="207">
        <v>64509214</v>
      </c>
      <c r="Q51" s="191" t="s">
        <v>796</v>
      </c>
      <c r="R51" s="191" t="s">
        <v>797</v>
      </c>
      <c r="S51" s="211">
        <v>64509214</v>
      </c>
      <c r="T51" s="191" t="s">
        <v>798</v>
      </c>
      <c r="U51" s="191" t="s">
        <v>799</v>
      </c>
      <c r="V51" s="191">
        <v>0</v>
      </c>
      <c r="W51" s="191">
        <v>0</v>
      </c>
      <c r="X51" s="191">
        <v>0</v>
      </c>
    </row>
    <row r="52" spans="1:24" x14ac:dyDescent="0.25">
      <c r="A52" s="187">
        <v>49</v>
      </c>
      <c r="B52" s="187" t="s">
        <v>800</v>
      </c>
      <c r="C52" s="188" t="s">
        <v>801</v>
      </c>
      <c r="D52" s="188" t="s">
        <v>802</v>
      </c>
      <c r="E52" s="195">
        <v>712222000</v>
      </c>
      <c r="F52" s="188" t="s">
        <v>803</v>
      </c>
      <c r="G52" s="189">
        <v>1</v>
      </c>
      <c r="H52" s="188" t="s">
        <v>804</v>
      </c>
      <c r="I52" s="188" t="s">
        <v>805</v>
      </c>
      <c r="J52" s="188" t="s">
        <v>802</v>
      </c>
      <c r="K52" s="203">
        <v>948122330</v>
      </c>
      <c r="L52" s="188" t="s">
        <v>806</v>
      </c>
      <c r="M52" s="195">
        <v>698593139</v>
      </c>
      <c r="N52" s="188" t="s">
        <v>807</v>
      </c>
      <c r="O52" s="188" t="s">
        <v>808</v>
      </c>
      <c r="P52" s="207">
        <v>47903586</v>
      </c>
      <c r="Q52" s="188" t="s">
        <v>809</v>
      </c>
      <c r="R52" s="188" t="s">
        <v>810</v>
      </c>
      <c r="S52" s="211">
        <v>47903586</v>
      </c>
      <c r="T52" s="188" t="s">
        <v>811</v>
      </c>
      <c r="U52" s="188" t="s">
        <v>811</v>
      </c>
      <c r="V52" s="188">
        <v>0</v>
      </c>
      <c r="W52" s="188">
        <v>0</v>
      </c>
      <c r="X52" s="188">
        <v>0</v>
      </c>
    </row>
    <row r="53" spans="1:24" x14ac:dyDescent="0.25">
      <c r="A53" s="190">
        <v>50</v>
      </c>
      <c r="B53" s="190" t="s">
        <v>812</v>
      </c>
      <c r="C53" s="191" t="s">
        <v>813</v>
      </c>
      <c r="D53" s="191" t="s">
        <v>814</v>
      </c>
      <c r="E53" s="195">
        <v>638120000</v>
      </c>
      <c r="F53" s="191" t="s">
        <v>815</v>
      </c>
      <c r="G53" s="192">
        <v>1</v>
      </c>
      <c r="H53" s="191" t="s">
        <v>816</v>
      </c>
      <c r="I53" s="191" t="s">
        <v>817</v>
      </c>
      <c r="J53" s="191" t="s">
        <v>814</v>
      </c>
      <c r="K53" s="203">
        <v>701962475</v>
      </c>
      <c r="L53" s="191" t="s">
        <v>818</v>
      </c>
      <c r="M53" s="195">
        <v>470943225</v>
      </c>
      <c r="N53" s="191" t="s">
        <v>819</v>
      </c>
      <c r="O53" s="191" t="s">
        <v>820</v>
      </c>
      <c r="P53" s="207">
        <v>29536591</v>
      </c>
      <c r="Q53" s="191" t="s">
        <v>821</v>
      </c>
      <c r="R53" s="191" t="s">
        <v>822</v>
      </c>
      <c r="S53" s="211">
        <v>29536591</v>
      </c>
      <c r="T53" s="191" t="s">
        <v>823</v>
      </c>
      <c r="U53" s="191" t="s">
        <v>823</v>
      </c>
      <c r="V53" s="191">
        <v>0</v>
      </c>
      <c r="W53" s="191">
        <v>0</v>
      </c>
      <c r="X53" s="191">
        <v>0</v>
      </c>
    </row>
    <row r="54" spans="1:24" x14ac:dyDescent="0.25">
      <c r="A54" s="187">
        <v>51</v>
      </c>
      <c r="B54" s="187" t="s">
        <v>824</v>
      </c>
      <c r="C54" s="188" t="s">
        <v>825</v>
      </c>
      <c r="D54" s="188" t="s">
        <v>826</v>
      </c>
      <c r="E54" s="195">
        <v>650850000</v>
      </c>
      <c r="F54" s="188" t="s">
        <v>699</v>
      </c>
      <c r="G54" s="189">
        <v>1</v>
      </c>
      <c r="H54" s="188">
        <v>0</v>
      </c>
      <c r="I54" s="189">
        <v>1</v>
      </c>
      <c r="J54" s="188" t="s">
        <v>826</v>
      </c>
      <c r="K54" s="203">
        <v>1014485926</v>
      </c>
      <c r="L54" s="188" t="s">
        <v>827</v>
      </c>
      <c r="M54" s="195">
        <v>815635426</v>
      </c>
      <c r="N54" s="188" t="s">
        <v>828</v>
      </c>
      <c r="O54" s="189">
        <v>1</v>
      </c>
      <c r="P54" s="207">
        <v>0</v>
      </c>
      <c r="Q54" s="189">
        <v>1</v>
      </c>
      <c r="R54" s="189">
        <v>1</v>
      </c>
      <c r="S54" s="211">
        <v>0</v>
      </c>
      <c r="T54" s="188" t="s">
        <v>829</v>
      </c>
      <c r="U54" s="188" t="s">
        <v>829</v>
      </c>
      <c r="V54" s="188">
        <v>0</v>
      </c>
      <c r="W54" s="188">
        <v>0</v>
      </c>
      <c r="X54" s="188">
        <v>0</v>
      </c>
    </row>
    <row r="55" spans="1:24" x14ac:dyDescent="0.25">
      <c r="A55" s="190">
        <v>52</v>
      </c>
      <c r="B55" s="190" t="s">
        <v>830</v>
      </c>
      <c r="C55" s="191" t="s">
        <v>831</v>
      </c>
      <c r="D55" s="191" t="s">
        <v>832</v>
      </c>
      <c r="E55" s="195">
        <v>567033000</v>
      </c>
      <c r="F55" s="191" t="s">
        <v>833</v>
      </c>
      <c r="G55" s="192">
        <v>1</v>
      </c>
      <c r="H55" s="191" t="s">
        <v>834</v>
      </c>
      <c r="I55" s="191" t="s">
        <v>835</v>
      </c>
      <c r="J55" s="191" t="s">
        <v>832</v>
      </c>
      <c r="K55" s="203">
        <v>383342708</v>
      </c>
      <c r="L55" s="191" t="s">
        <v>836</v>
      </c>
      <c r="M55" s="195">
        <v>352474758</v>
      </c>
      <c r="N55" s="191" t="s">
        <v>838</v>
      </c>
      <c r="O55" s="191" t="s">
        <v>839</v>
      </c>
      <c r="P55" s="207">
        <v>42250200</v>
      </c>
      <c r="Q55" s="191" t="s">
        <v>840</v>
      </c>
      <c r="R55" s="191" t="s">
        <v>841</v>
      </c>
      <c r="S55" s="211">
        <v>42250200</v>
      </c>
      <c r="T55" s="191" t="s">
        <v>842</v>
      </c>
      <c r="U55" s="191" t="s">
        <v>837</v>
      </c>
      <c r="V55" s="191">
        <v>0</v>
      </c>
      <c r="W55" s="191">
        <v>0</v>
      </c>
      <c r="X55" s="191">
        <v>0</v>
      </c>
    </row>
    <row r="56" spans="1:24" x14ac:dyDescent="0.25">
      <c r="A56" s="187">
        <v>53</v>
      </c>
      <c r="B56" s="187" t="s">
        <v>843</v>
      </c>
      <c r="C56" s="188" t="s">
        <v>844</v>
      </c>
      <c r="D56" s="188" t="s">
        <v>845</v>
      </c>
      <c r="E56" s="195">
        <v>1769001500</v>
      </c>
      <c r="F56" s="188" t="s">
        <v>846</v>
      </c>
      <c r="G56" s="189">
        <v>1</v>
      </c>
      <c r="H56" s="188" t="s">
        <v>847</v>
      </c>
      <c r="I56" s="188" t="s">
        <v>848</v>
      </c>
      <c r="J56" s="188" t="s">
        <v>849</v>
      </c>
      <c r="K56" s="203">
        <v>0</v>
      </c>
      <c r="L56" s="188">
        <v>0</v>
      </c>
      <c r="M56" s="195">
        <v>0</v>
      </c>
      <c r="N56" s="189">
        <v>1</v>
      </c>
      <c r="O56" s="189">
        <v>1</v>
      </c>
      <c r="P56" s="207">
        <v>0</v>
      </c>
      <c r="Q56" s="189">
        <v>1</v>
      </c>
      <c r="R56" s="189">
        <v>1</v>
      </c>
      <c r="S56" s="211">
        <v>0</v>
      </c>
      <c r="T56" s="188">
        <v>0</v>
      </c>
      <c r="U56" s="188">
        <v>0</v>
      </c>
      <c r="V56" s="188">
        <v>0</v>
      </c>
      <c r="W56" s="188">
        <v>0</v>
      </c>
      <c r="X56" s="188">
        <v>0</v>
      </c>
    </row>
    <row r="57" spans="1:24" x14ac:dyDescent="0.25">
      <c r="A57" s="190">
        <v>54</v>
      </c>
      <c r="B57" s="190" t="s">
        <v>850</v>
      </c>
      <c r="C57" s="191" t="s">
        <v>851</v>
      </c>
      <c r="D57" s="191" t="s">
        <v>852</v>
      </c>
      <c r="E57" s="195">
        <v>1915187500</v>
      </c>
      <c r="F57" s="191" t="s">
        <v>853</v>
      </c>
      <c r="G57" s="192">
        <v>1</v>
      </c>
      <c r="H57" s="191" t="s">
        <v>854</v>
      </c>
      <c r="I57" s="191" t="s">
        <v>855</v>
      </c>
      <c r="J57" s="191" t="s">
        <v>852</v>
      </c>
      <c r="K57" s="203">
        <v>112429720</v>
      </c>
      <c r="L57" s="191" t="s">
        <v>856</v>
      </c>
      <c r="M57" s="195">
        <v>51268880</v>
      </c>
      <c r="N57" s="191" t="s">
        <v>857</v>
      </c>
      <c r="O57" s="191" t="s">
        <v>858</v>
      </c>
      <c r="P57" s="207">
        <v>112429720</v>
      </c>
      <c r="Q57" s="192">
        <v>1</v>
      </c>
      <c r="R57" s="191" t="s">
        <v>859</v>
      </c>
      <c r="S57" s="211">
        <v>112429720</v>
      </c>
      <c r="T57" s="191" t="s">
        <v>860</v>
      </c>
      <c r="U57" s="191" t="s">
        <v>861</v>
      </c>
      <c r="V57" s="191">
        <v>0</v>
      </c>
      <c r="W57" s="191">
        <v>0</v>
      </c>
      <c r="X57" s="191">
        <v>0</v>
      </c>
    </row>
    <row r="58" spans="1:24" x14ac:dyDescent="0.25">
      <c r="A58" s="187">
        <v>55</v>
      </c>
      <c r="B58" s="187" t="s">
        <v>862</v>
      </c>
      <c r="C58" s="188" t="s">
        <v>863</v>
      </c>
      <c r="D58" s="188" t="s">
        <v>864</v>
      </c>
      <c r="E58" s="195">
        <v>1328367000</v>
      </c>
      <c r="F58" s="188" t="s">
        <v>865</v>
      </c>
      <c r="G58" s="189">
        <v>1</v>
      </c>
      <c r="H58" s="188" t="s">
        <v>866</v>
      </c>
      <c r="I58" s="188" t="s">
        <v>867</v>
      </c>
      <c r="J58" s="188" t="s">
        <v>864</v>
      </c>
      <c r="K58" s="203">
        <v>10703400</v>
      </c>
      <c r="L58" s="188" t="s">
        <v>868</v>
      </c>
      <c r="M58" s="195">
        <v>6996000</v>
      </c>
      <c r="N58" s="188" t="s">
        <v>869</v>
      </c>
      <c r="O58" s="188" t="s">
        <v>870</v>
      </c>
      <c r="P58" s="207">
        <v>10703400</v>
      </c>
      <c r="Q58" s="189">
        <v>1</v>
      </c>
      <c r="R58" s="188" t="s">
        <v>871</v>
      </c>
      <c r="S58" s="211">
        <v>10703400</v>
      </c>
      <c r="T58" s="188">
        <v>0</v>
      </c>
      <c r="U58" s="188">
        <v>0</v>
      </c>
      <c r="V58" s="188">
        <v>0</v>
      </c>
      <c r="W58" s="188">
        <v>0</v>
      </c>
      <c r="X58" s="188">
        <v>0</v>
      </c>
    </row>
    <row r="59" spans="1:24" x14ac:dyDescent="0.25">
      <c r="A59" s="190">
        <v>56</v>
      </c>
      <c r="B59" s="190" t="s">
        <v>872</v>
      </c>
      <c r="C59" s="191" t="s">
        <v>873</v>
      </c>
      <c r="D59" s="191" t="s">
        <v>874</v>
      </c>
      <c r="E59" s="195">
        <v>1190471572</v>
      </c>
      <c r="F59" s="191" t="s">
        <v>875</v>
      </c>
      <c r="G59" s="192">
        <v>1</v>
      </c>
      <c r="H59" s="191" t="s">
        <v>876</v>
      </c>
      <c r="I59" s="191" t="s">
        <v>877</v>
      </c>
      <c r="J59" s="191" t="s">
        <v>874</v>
      </c>
      <c r="K59" s="203">
        <v>0</v>
      </c>
      <c r="L59" s="191">
        <v>0</v>
      </c>
      <c r="M59" s="195">
        <v>0</v>
      </c>
      <c r="N59" s="192">
        <v>1</v>
      </c>
      <c r="O59" s="192">
        <v>1</v>
      </c>
      <c r="P59" s="207">
        <v>0</v>
      </c>
      <c r="Q59" s="192">
        <v>1</v>
      </c>
      <c r="R59" s="192">
        <v>1</v>
      </c>
      <c r="S59" s="211">
        <v>0</v>
      </c>
      <c r="T59" s="191">
        <v>0</v>
      </c>
      <c r="U59" s="191">
        <v>0</v>
      </c>
      <c r="V59" s="191">
        <v>0</v>
      </c>
      <c r="W59" s="191">
        <v>0</v>
      </c>
      <c r="X59" s="191">
        <v>0</v>
      </c>
    </row>
    <row r="60" spans="1:24" x14ac:dyDescent="0.25">
      <c r="A60" s="187">
        <v>57</v>
      </c>
      <c r="B60" s="187" t="s">
        <v>878</v>
      </c>
      <c r="C60" s="188" t="s">
        <v>879</v>
      </c>
      <c r="D60" s="188" t="s">
        <v>880</v>
      </c>
      <c r="E60" s="195">
        <v>813174000</v>
      </c>
      <c r="F60" s="188" t="s">
        <v>881</v>
      </c>
      <c r="G60" s="189">
        <v>1</v>
      </c>
      <c r="H60" s="188" t="s">
        <v>882</v>
      </c>
      <c r="I60" s="188" t="s">
        <v>883</v>
      </c>
      <c r="J60" s="188" t="s">
        <v>880</v>
      </c>
      <c r="K60" s="203">
        <v>0</v>
      </c>
      <c r="L60" s="188">
        <v>0</v>
      </c>
      <c r="M60" s="195">
        <v>0</v>
      </c>
      <c r="N60" s="189">
        <v>1</v>
      </c>
      <c r="O60" s="189">
        <v>1</v>
      </c>
      <c r="P60" s="207">
        <v>0</v>
      </c>
      <c r="Q60" s="189">
        <v>1</v>
      </c>
      <c r="R60" s="189">
        <v>1</v>
      </c>
      <c r="S60" s="211">
        <v>0</v>
      </c>
      <c r="T60" s="188">
        <v>0</v>
      </c>
      <c r="U60" s="188">
        <v>0</v>
      </c>
      <c r="V60" s="188">
        <v>0</v>
      </c>
      <c r="W60" s="188">
        <v>0</v>
      </c>
      <c r="X60" s="188">
        <v>0</v>
      </c>
    </row>
    <row r="61" spans="1:24" x14ac:dyDescent="0.25">
      <c r="A61" s="190">
        <v>58</v>
      </c>
      <c r="B61" s="190" t="s">
        <v>884</v>
      </c>
      <c r="C61" s="191" t="s">
        <v>885</v>
      </c>
      <c r="D61" s="191" t="s">
        <v>886</v>
      </c>
      <c r="E61" s="195">
        <v>1521238336</v>
      </c>
      <c r="F61" s="191" t="s">
        <v>887</v>
      </c>
      <c r="G61" s="192">
        <v>1</v>
      </c>
      <c r="H61" s="191" t="s">
        <v>888</v>
      </c>
      <c r="I61" s="191" t="s">
        <v>889</v>
      </c>
      <c r="J61" s="191" t="s">
        <v>886</v>
      </c>
      <c r="K61" s="203">
        <v>274182345</v>
      </c>
      <c r="L61" s="191" t="s">
        <v>890</v>
      </c>
      <c r="M61" s="195">
        <v>55796045</v>
      </c>
      <c r="N61" s="191" t="s">
        <v>257</v>
      </c>
      <c r="O61" s="191" t="s">
        <v>891</v>
      </c>
      <c r="P61" s="207">
        <v>142647345</v>
      </c>
      <c r="Q61" s="191" t="s">
        <v>892</v>
      </c>
      <c r="R61" s="191" t="s">
        <v>893</v>
      </c>
      <c r="S61" s="211">
        <v>142647345</v>
      </c>
      <c r="T61" s="191" t="s">
        <v>894</v>
      </c>
      <c r="U61" s="191" t="s">
        <v>895</v>
      </c>
      <c r="V61" s="191">
        <v>0</v>
      </c>
      <c r="W61" s="191">
        <v>0</v>
      </c>
      <c r="X61" s="191">
        <v>0</v>
      </c>
    </row>
    <row r="62" spans="1:24" x14ac:dyDescent="0.25">
      <c r="A62" s="187">
        <v>59</v>
      </c>
      <c r="B62" s="187" t="s">
        <v>896</v>
      </c>
      <c r="C62" s="188" t="s">
        <v>897</v>
      </c>
      <c r="D62" s="188" t="s">
        <v>898</v>
      </c>
      <c r="E62" s="195">
        <v>987228500</v>
      </c>
      <c r="F62" s="188" t="s">
        <v>899</v>
      </c>
      <c r="G62" s="189">
        <v>1</v>
      </c>
      <c r="H62" s="188" t="s">
        <v>900</v>
      </c>
      <c r="I62" s="188" t="s">
        <v>901</v>
      </c>
      <c r="J62" s="188" t="s">
        <v>902</v>
      </c>
      <c r="K62" s="203">
        <v>86022500</v>
      </c>
      <c r="L62" s="188" t="s">
        <v>903</v>
      </c>
      <c r="M62" s="195">
        <v>83525000</v>
      </c>
      <c r="N62" s="188" t="s">
        <v>905</v>
      </c>
      <c r="O62" s="188" t="s">
        <v>906</v>
      </c>
      <c r="P62" s="207">
        <v>86022500</v>
      </c>
      <c r="Q62" s="189">
        <v>1</v>
      </c>
      <c r="R62" s="188" t="s">
        <v>907</v>
      </c>
      <c r="S62" s="211">
        <v>86022500</v>
      </c>
      <c r="T62" s="188" t="s">
        <v>903</v>
      </c>
      <c r="U62" s="188" t="s">
        <v>904</v>
      </c>
      <c r="V62" s="188">
        <v>0</v>
      </c>
      <c r="W62" s="188">
        <v>0</v>
      </c>
      <c r="X62" s="188">
        <v>0</v>
      </c>
    </row>
    <row r="63" spans="1:24" x14ac:dyDescent="0.25">
      <c r="A63" s="190">
        <v>60</v>
      </c>
      <c r="B63" s="190" t="s">
        <v>908</v>
      </c>
      <c r="C63" s="191" t="s">
        <v>909</v>
      </c>
      <c r="D63" s="191" t="s">
        <v>910</v>
      </c>
      <c r="E63" s="195">
        <v>1160053900</v>
      </c>
      <c r="F63" s="191" t="s">
        <v>531</v>
      </c>
      <c r="G63" s="192">
        <v>1</v>
      </c>
      <c r="H63" s="191" t="s">
        <v>911</v>
      </c>
      <c r="I63" s="191" t="s">
        <v>912</v>
      </c>
      <c r="J63" s="191" t="s">
        <v>910</v>
      </c>
      <c r="K63" s="203">
        <v>0</v>
      </c>
      <c r="L63" s="191">
        <v>0</v>
      </c>
      <c r="M63" s="195">
        <v>0</v>
      </c>
      <c r="N63" s="192">
        <v>1</v>
      </c>
      <c r="O63" s="192">
        <v>1</v>
      </c>
      <c r="P63" s="207">
        <v>0</v>
      </c>
      <c r="Q63" s="192">
        <v>1</v>
      </c>
      <c r="R63" s="192">
        <v>1</v>
      </c>
      <c r="S63" s="211">
        <v>0</v>
      </c>
      <c r="T63" s="191">
        <v>0</v>
      </c>
      <c r="U63" s="191">
        <v>0</v>
      </c>
      <c r="V63" s="191">
        <v>0</v>
      </c>
      <c r="W63" s="191">
        <v>0</v>
      </c>
      <c r="X63" s="191">
        <v>0</v>
      </c>
    </row>
    <row r="64" spans="1:24" x14ac:dyDescent="0.25">
      <c r="A64" s="187">
        <v>61</v>
      </c>
      <c r="B64" s="187" t="s">
        <v>913</v>
      </c>
      <c r="C64" s="188" t="s">
        <v>914</v>
      </c>
      <c r="D64" s="188" t="s">
        <v>915</v>
      </c>
      <c r="E64" s="195">
        <v>1226531450</v>
      </c>
      <c r="F64" s="188" t="s">
        <v>916</v>
      </c>
      <c r="G64" s="189">
        <v>1</v>
      </c>
      <c r="H64" s="188">
        <v>0</v>
      </c>
      <c r="I64" s="189">
        <v>1</v>
      </c>
      <c r="J64" s="188" t="s">
        <v>915</v>
      </c>
      <c r="K64" s="203">
        <v>0</v>
      </c>
      <c r="L64" s="188">
        <v>0</v>
      </c>
      <c r="M64" s="195">
        <v>0</v>
      </c>
      <c r="N64" s="189">
        <v>1</v>
      </c>
      <c r="O64" s="189">
        <v>1</v>
      </c>
      <c r="P64" s="207">
        <v>0</v>
      </c>
      <c r="Q64" s="189">
        <v>1</v>
      </c>
      <c r="R64" s="189">
        <v>1</v>
      </c>
      <c r="S64" s="211">
        <v>0</v>
      </c>
      <c r="T64" s="188">
        <v>0</v>
      </c>
      <c r="U64" s="188">
        <v>0</v>
      </c>
      <c r="V64" s="188">
        <v>0</v>
      </c>
      <c r="W64" s="188">
        <v>0</v>
      </c>
      <c r="X64" s="188">
        <v>0</v>
      </c>
    </row>
    <row r="65" spans="1:24" x14ac:dyDescent="0.25">
      <c r="A65" s="190">
        <v>62</v>
      </c>
      <c r="B65" s="190" t="s">
        <v>917</v>
      </c>
      <c r="C65" s="191" t="s">
        <v>918</v>
      </c>
      <c r="D65" s="191" t="s">
        <v>919</v>
      </c>
      <c r="E65" s="195">
        <v>1618132000</v>
      </c>
      <c r="F65" s="191" t="s">
        <v>920</v>
      </c>
      <c r="G65" s="192">
        <v>1</v>
      </c>
      <c r="H65" s="191" t="s">
        <v>921</v>
      </c>
      <c r="I65" s="191" t="s">
        <v>922</v>
      </c>
      <c r="J65" s="191" t="s">
        <v>919</v>
      </c>
      <c r="K65" s="203">
        <v>181839230</v>
      </c>
      <c r="L65" s="191" t="s">
        <v>923</v>
      </c>
      <c r="M65" s="195">
        <v>180109070</v>
      </c>
      <c r="N65" s="191" t="s">
        <v>924</v>
      </c>
      <c r="O65" s="191" t="s">
        <v>925</v>
      </c>
      <c r="P65" s="207">
        <v>181839230</v>
      </c>
      <c r="Q65" s="192">
        <v>1</v>
      </c>
      <c r="R65" s="191" t="s">
        <v>926</v>
      </c>
      <c r="S65" s="211">
        <v>181839230</v>
      </c>
      <c r="T65" s="191" t="s">
        <v>927</v>
      </c>
      <c r="U65" s="191" t="s">
        <v>928</v>
      </c>
      <c r="V65" s="191">
        <v>0</v>
      </c>
      <c r="W65" s="191">
        <v>0</v>
      </c>
      <c r="X65" s="191">
        <v>0</v>
      </c>
    </row>
    <row r="66" spans="1:24" x14ac:dyDescent="0.25">
      <c r="A66" s="187">
        <v>63</v>
      </c>
      <c r="B66" s="187" t="s">
        <v>929</v>
      </c>
      <c r="C66" s="188" t="s">
        <v>930</v>
      </c>
      <c r="D66" s="188" t="s">
        <v>931</v>
      </c>
      <c r="E66" s="195">
        <v>1552122500</v>
      </c>
      <c r="F66" s="188" t="s">
        <v>932</v>
      </c>
      <c r="G66" s="189">
        <v>1</v>
      </c>
      <c r="H66" s="188" t="s">
        <v>933</v>
      </c>
      <c r="I66" s="188" t="s">
        <v>934</v>
      </c>
      <c r="J66" s="188" t="s">
        <v>931</v>
      </c>
      <c r="K66" s="203">
        <v>170106446</v>
      </c>
      <c r="L66" s="188" t="s">
        <v>935</v>
      </c>
      <c r="M66" s="195">
        <v>160300216</v>
      </c>
      <c r="N66" s="188" t="s">
        <v>936</v>
      </c>
      <c r="O66" s="188" t="s">
        <v>937</v>
      </c>
      <c r="P66" s="207">
        <v>170106446</v>
      </c>
      <c r="Q66" s="189">
        <v>1</v>
      </c>
      <c r="R66" s="188" t="s">
        <v>938</v>
      </c>
      <c r="S66" s="211">
        <v>170106446</v>
      </c>
      <c r="T66" s="188" t="s">
        <v>939</v>
      </c>
      <c r="U66" s="188" t="s">
        <v>939</v>
      </c>
      <c r="V66" s="188">
        <v>0</v>
      </c>
      <c r="W66" s="188">
        <v>0</v>
      </c>
      <c r="X66" s="188">
        <v>0</v>
      </c>
    </row>
    <row r="67" spans="1:24" x14ac:dyDescent="0.25">
      <c r="A67" s="190">
        <v>64</v>
      </c>
      <c r="B67" s="190" t="s">
        <v>940</v>
      </c>
      <c r="C67" s="191" t="s">
        <v>941</v>
      </c>
      <c r="D67" s="191" t="s">
        <v>942</v>
      </c>
      <c r="E67" s="195">
        <v>914810500</v>
      </c>
      <c r="F67" s="191" t="s">
        <v>943</v>
      </c>
      <c r="G67" s="192">
        <v>1</v>
      </c>
      <c r="H67" s="191">
        <v>0</v>
      </c>
      <c r="I67" s="192">
        <v>1</v>
      </c>
      <c r="J67" s="191" t="s">
        <v>942</v>
      </c>
      <c r="K67" s="203">
        <v>0</v>
      </c>
      <c r="L67" s="191">
        <v>0</v>
      </c>
      <c r="M67" s="195">
        <v>0</v>
      </c>
      <c r="N67" s="192">
        <v>1</v>
      </c>
      <c r="O67" s="192">
        <v>1</v>
      </c>
      <c r="P67" s="207">
        <v>0</v>
      </c>
      <c r="Q67" s="192">
        <v>1</v>
      </c>
      <c r="R67" s="192">
        <v>1</v>
      </c>
      <c r="S67" s="21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</row>
    <row r="68" spans="1:24" x14ac:dyDescent="0.25">
      <c r="A68" s="187">
        <v>65</v>
      </c>
      <c r="B68" s="187" t="s">
        <v>944</v>
      </c>
      <c r="C68" s="188" t="s">
        <v>945</v>
      </c>
      <c r="D68" s="188" t="s">
        <v>946</v>
      </c>
      <c r="E68" s="195">
        <v>1104932500</v>
      </c>
      <c r="F68" s="188" t="s">
        <v>947</v>
      </c>
      <c r="G68" s="189">
        <v>1</v>
      </c>
      <c r="H68" s="188" t="s">
        <v>948</v>
      </c>
      <c r="I68" s="188" t="s">
        <v>949</v>
      </c>
      <c r="J68" s="188" t="s">
        <v>946</v>
      </c>
      <c r="K68" s="203">
        <v>0</v>
      </c>
      <c r="L68" s="188">
        <v>0</v>
      </c>
      <c r="M68" s="195">
        <v>0</v>
      </c>
      <c r="N68" s="189">
        <v>1</v>
      </c>
      <c r="O68" s="189">
        <v>1</v>
      </c>
      <c r="P68" s="207">
        <v>0</v>
      </c>
      <c r="Q68" s="189">
        <v>1</v>
      </c>
      <c r="R68" s="189">
        <v>1</v>
      </c>
      <c r="S68" s="211">
        <v>0</v>
      </c>
      <c r="T68" s="188">
        <v>0</v>
      </c>
      <c r="U68" s="188">
        <v>0</v>
      </c>
      <c r="V68" s="188">
        <v>0</v>
      </c>
      <c r="W68" s="188">
        <v>0</v>
      </c>
      <c r="X68" s="188">
        <v>0</v>
      </c>
    </row>
    <row r="69" spans="1:24" x14ac:dyDescent="0.25">
      <c r="A69" s="190">
        <v>66</v>
      </c>
      <c r="B69" s="190" t="s">
        <v>950</v>
      </c>
      <c r="C69" s="191" t="s">
        <v>951</v>
      </c>
      <c r="D69" s="191" t="s">
        <v>952</v>
      </c>
      <c r="E69" s="195">
        <v>1067837500</v>
      </c>
      <c r="F69" s="191" t="s">
        <v>953</v>
      </c>
      <c r="G69" s="192">
        <v>1</v>
      </c>
      <c r="H69" s="191">
        <v>0</v>
      </c>
      <c r="I69" s="192">
        <v>1</v>
      </c>
      <c r="J69" s="191" t="s">
        <v>952</v>
      </c>
      <c r="K69" s="203">
        <v>0</v>
      </c>
      <c r="L69" s="191">
        <v>0</v>
      </c>
      <c r="M69" s="195">
        <v>0</v>
      </c>
      <c r="N69" s="192">
        <v>1</v>
      </c>
      <c r="O69" s="192">
        <v>1</v>
      </c>
      <c r="P69" s="207">
        <v>0</v>
      </c>
      <c r="Q69" s="192">
        <v>1</v>
      </c>
      <c r="R69" s="192">
        <v>1</v>
      </c>
      <c r="S69" s="21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</row>
    <row r="70" spans="1:24" x14ac:dyDescent="0.25">
      <c r="A70" s="187">
        <v>67</v>
      </c>
      <c r="B70" s="187" t="s">
        <v>954</v>
      </c>
      <c r="C70" s="188" t="s">
        <v>955</v>
      </c>
      <c r="D70" s="188" t="s">
        <v>956</v>
      </c>
      <c r="E70" s="195">
        <v>982501205</v>
      </c>
      <c r="F70" s="188" t="s">
        <v>957</v>
      </c>
      <c r="G70" s="189">
        <v>1</v>
      </c>
      <c r="H70" s="188" t="s">
        <v>958</v>
      </c>
      <c r="I70" s="188" t="s">
        <v>959</v>
      </c>
      <c r="J70" s="188" t="s">
        <v>956</v>
      </c>
      <c r="K70" s="203">
        <v>0</v>
      </c>
      <c r="L70" s="188">
        <v>0</v>
      </c>
      <c r="M70" s="195">
        <v>0</v>
      </c>
      <c r="N70" s="189">
        <v>1</v>
      </c>
      <c r="O70" s="189">
        <v>1</v>
      </c>
      <c r="P70" s="207">
        <v>0</v>
      </c>
      <c r="Q70" s="189">
        <v>1</v>
      </c>
      <c r="R70" s="189">
        <v>1</v>
      </c>
      <c r="S70" s="211">
        <v>0</v>
      </c>
      <c r="T70" s="188">
        <v>0</v>
      </c>
      <c r="U70" s="188">
        <v>0</v>
      </c>
      <c r="V70" s="188">
        <v>0</v>
      </c>
      <c r="W70" s="188">
        <v>0</v>
      </c>
      <c r="X70" s="188">
        <v>0</v>
      </c>
    </row>
    <row r="71" spans="1:24" x14ac:dyDescent="0.25">
      <c r="A71" s="190">
        <v>68</v>
      </c>
      <c r="B71" s="190" t="s">
        <v>960</v>
      </c>
      <c r="C71" s="191" t="s">
        <v>961</v>
      </c>
      <c r="D71" s="191" t="s">
        <v>962</v>
      </c>
      <c r="E71" s="195">
        <v>877561833</v>
      </c>
      <c r="F71" s="191" t="s">
        <v>963</v>
      </c>
      <c r="G71" s="192">
        <v>1</v>
      </c>
      <c r="H71" s="191">
        <v>0</v>
      </c>
      <c r="I71" s="192">
        <v>1</v>
      </c>
      <c r="J71" s="191" t="s">
        <v>962</v>
      </c>
      <c r="K71" s="203">
        <v>0</v>
      </c>
      <c r="L71" s="191">
        <v>0</v>
      </c>
      <c r="M71" s="195">
        <v>0</v>
      </c>
      <c r="N71" s="192">
        <v>1</v>
      </c>
      <c r="O71" s="192">
        <v>1</v>
      </c>
      <c r="P71" s="207">
        <v>0</v>
      </c>
      <c r="Q71" s="192">
        <v>1</v>
      </c>
      <c r="R71" s="192">
        <v>1</v>
      </c>
      <c r="S71" s="211">
        <v>0</v>
      </c>
      <c r="T71" s="191">
        <v>0</v>
      </c>
      <c r="U71" s="191">
        <v>0</v>
      </c>
      <c r="V71" s="191">
        <v>0</v>
      </c>
      <c r="W71" s="191">
        <v>0</v>
      </c>
      <c r="X71" s="191">
        <v>0</v>
      </c>
    </row>
    <row r="72" spans="1:24" x14ac:dyDescent="0.25">
      <c r="A72" s="187">
        <v>69</v>
      </c>
      <c r="B72" s="187" t="s">
        <v>964</v>
      </c>
      <c r="C72" s="188" t="s">
        <v>965</v>
      </c>
      <c r="D72" s="188" t="s">
        <v>966</v>
      </c>
      <c r="E72" s="195">
        <v>532810050</v>
      </c>
      <c r="F72" s="188" t="s">
        <v>967</v>
      </c>
      <c r="G72" s="189">
        <v>1</v>
      </c>
      <c r="H72" s="188" t="s">
        <v>968</v>
      </c>
      <c r="I72" s="188" t="s">
        <v>969</v>
      </c>
      <c r="J72" s="188" t="s">
        <v>970</v>
      </c>
      <c r="K72" s="203">
        <v>0</v>
      </c>
      <c r="L72" s="188">
        <v>0</v>
      </c>
      <c r="M72" s="195">
        <v>0</v>
      </c>
      <c r="N72" s="189">
        <v>1</v>
      </c>
      <c r="O72" s="189">
        <v>1</v>
      </c>
      <c r="P72" s="207">
        <v>0</v>
      </c>
      <c r="Q72" s="189">
        <v>1</v>
      </c>
      <c r="R72" s="189">
        <v>1</v>
      </c>
      <c r="S72" s="211">
        <v>0</v>
      </c>
      <c r="T72" s="188">
        <v>0</v>
      </c>
      <c r="U72" s="188">
        <v>0</v>
      </c>
      <c r="V72" s="188">
        <v>0</v>
      </c>
      <c r="W72" s="188">
        <v>0</v>
      </c>
      <c r="X72" s="188">
        <v>0</v>
      </c>
    </row>
    <row r="73" spans="1:24" x14ac:dyDescent="0.25">
      <c r="A73" s="190">
        <v>70</v>
      </c>
      <c r="B73" s="190" t="s">
        <v>971</v>
      </c>
      <c r="C73" s="191" t="s">
        <v>972</v>
      </c>
      <c r="D73" s="191" t="s">
        <v>973</v>
      </c>
      <c r="E73" s="195">
        <v>877801576</v>
      </c>
      <c r="F73" s="191" t="s">
        <v>974</v>
      </c>
      <c r="G73" s="192">
        <v>1</v>
      </c>
      <c r="H73" s="191" t="s">
        <v>975</v>
      </c>
      <c r="I73" s="191" t="s">
        <v>976</v>
      </c>
      <c r="J73" s="191" t="s">
        <v>973</v>
      </c>
      <c r="K73" s="203">
        <v>0</v>
      </c>
      <c r="L73" s="191">
        <v>0</v>
      </c>
      <c r="M73" s="195">
        <v>0</v>
      </c>
      <c r="N73" s="192">
        <v>1</v>
      </c>
      <c r="O73" s="192">
        <v>1</v>
      </c>
      <c r="P73" s="207">
        <v>0</v>
      </c>
      <c r="Q73" s="192">
        <v>1</v>
      </c>
      <c r="R73" s="192">
        <v>1</v>
      </c>
      <c r="S73" s="211">
        <v>0</v>
      </c>
      <c r="T73" s="191">
        <v>0</v>
      </c>
      <c r="U73" s="191">
        <v>0</v>
      </c>
      <c r="V73" s="191">
        <v>0</v>
      </c>
      <c r="W73" s="191">
        <v>0</v>
      </c>
      <c r="X73" s="191">
        <v>0</v>
      </c>
    </row>
    <row r="74" spans="1:24" x14ac:dyDescent="0.25">
      <c r="A74" s="187">
        <v>71</v>
      </c>
      <c r="B74" s="187" t="s">
        <v>977</v>
      </c>
      <c r="C74" s="188" t="s">
        <v>978</v>
      </c>
      <c r="D74" s="188" t="s">
        <v>979</v>
      </c>
      <c r="E74" s="195">
        <v>1444961592</v>
      </c>
      <c r="F74" s="188" t="s">
        <v>980</v>
      </c>
      <c r="G74" s="189">
        <v>1</v>
      </c>
      <c r="H74" s="188" t="s">
        <v>981</v>
      </c>
      <c r="I74" s="188" t="s">
        <v>982</v>
      </c>
      <c r="J74" s="188" t="s">
        <v>979</v>
      </c>
      <c r="K74" s="203">
        <v>0</v>
      </c>
      <c r="L74" s="188">
        <v>0</v>
      </c>
      <c r="M74" s="195">
        <v>0</v>
      </c>
      <c r="N74" s="189">
        <v>1</v>
      </c>
      <c r="O74" s="189">
        <v>1</v>
      </c>
      <c r="P74" s="207">
        <v>0</v>
      </c>
      <c r="Q74" s="189">
        <v>1</v>
      </c>
      <c r="R74" s="189">
        <v>1</v>
      </c>
      <c r="S74" s="211">
        <v>0</v>
      </c>
      <c r="T74" s="188">
        <v>0</v>
      </c>
      <c r="U74" s="188">
        <v>0</v>
      </c>
      <c r="V74" s="188">
        <v>0</v>
      </c>
      <c r="W74" s="188">
        <v>0</v>
      </c>
      <c r="X74" s="188">
        <v>0</v>
      </c>
    </row>
    <row r="75" spans="1:24" x14ac:dyDescent="0.25">
      <c r="A75" s="190">
        <v>72</v>
      </c>
      <c r="B75" s="190" t="s">
        <v>983</v>
      </c>
      <c r="C75" s="191" t="s">
        <v>984</v>
      </c>
      <c r="D75" s="191" t="s">
        <v>985</v>
      </c>
      <c r="E75" s="195">
        <v>1062048500</v>
      </c>
      <c r="F75" s="191" t="s">
        <v>986</v>
      </c>
      <c r="G75" s="192">
        <v>1</v>
      </c>
      <c r="H75" s="191">
        <v>0</v>
      </c>
      <c r="I75" s="192">
        <v>1</v>
      </c>
      <c r="J75" s="191" t="s">
        <v>985</v>
      </c>
      <c r="K75" s="203">
        <v>0</v>
      </c>
      <c r="L75" s="191">
        <v>0</v>
      </c>
      <c r="M75" s="195">
        <v>0</v>
      </c>
      <c r="N75" s="192">
        <v>1</v>
      </c>
      <c r="O75" s="192">
        <v>1</v>
      </c>
      <c r="P75" s="207">
        <v>0</v>
      </c>
      <c r="Q75" s="192">
        <v>1</v>
      </c>
      <c r="R75" s="192">
        <v>1</v>
      </c>
      <c r="S75" s="211">
        <v>0</v>
      </c>
      <c r="T75" s="191">
        <v>0</v>
      </c>
      <c r="U75" s="191">
        <v>0</v>
      </c>
      <c r="V75" s="191">
        <v>0</v>
      </c>
      <c r="W75" s="191">
        <v>0</v>
      </c>
      <c r="X75" s="191">
        <v>0</v>
      </c>
    </row>
    <row r="76" spans="1:24" x14ac:dyDescent="0.25">
      <c r="A76" s="187">
        <v>73</v>
      </c>
      <c r="B76" s="187" t="s">
        <v>987</v>
      </c>
      <c r="C76" s="188" t="s">
        <v>988</v>
      </c>
      <c r="D76" s="188" t="s">
        <v>989</v>
      </c>
      <c r="E76" s="195">
        <v>2508394500</v>
      </c>
      <c r="F76" s="188" t="s">
        <v>990</v>
      </c>
      <c r="G76" s="189">
        <v>1</v>
      </c>
      <c r="H76" s="188" t="s">
        <v>991</v>
      </c>
      <c r="I76" s="188" t="s">
        <v>992</v>
      </c>
      <c r="J76" s="188" t="s">
        <v>989</v>
      </c>
      <c r="K76" s="203">
        <v>32800000</v>
      </c>
      <c r="L76" s="188" t="s">
        <v>993</v>
      </c>
      <c r="M76" s="195">
        <v>32800000</v>
      </c>
      <c r="N76" s="189">
        <v>1</v>
      </c>
      <c r="O76" s="188" t="s">
        <v>994</v>
      </c>
      <c r="P76" s="207">
        <v>32800000</v>
      </c>
      <c r="Q76" s="189">
        <v>1</v>
      </c>
      <c r="R76" s="188" t="s">
        <v>995</v>
      </c>
      <c r="S76" s="211">
        <v>32800000</v>
      </c>
      <c r="T76" s="188">
        <v>0</v>
      </c>
      <c r="U76" s="188">
        <v>0</v>
      </c>
      <c r="V76" s="188">
        <v>0</v>
      </c>
      <c r="W76" s="188">
        <v>0</v>
      </c>
      <c r="X76" s="188">
        <v>0</v>
      </c>
    </row>
    <row r="77" spans="1:24" x14ac:dyDescent="0.25">
      <c r="A77" s="190">
        <v>74</v>
      </c>
      <c r="B77" s="190" t="s">
        <v>996</v>
      </c>
      <c r="C77" s="191" t="s">
        <v>997</v>
      </c>
      <c r="D77" s="191" t="s">
        <v>998</v>
      </c>
      <c r="E77" s="195">
        <v>1129047353</v>
      </c>
      <c r="F77" s="191" t="s">
        <v>999</v>
      </c>
      <c r="G77" s="192">
        <v>1</v>
      </c>
      <c r="H77" s="191" t="s">
        <v>1000</v>
      </c>
      <c r="I77" s="191" t="s">
        <v>1001</v>
      </c>
      <c r="J77" s="191" t="s">
        <v>998</v>
      </c>
      <c r="K77" s="203">
        <v>0</v>
      </c>
      <c r="L77" s="191">
        <v>0</v>
      </c>
      <c r="M77" s="195">
        <v>0</v>
      </c>
      <c r="N77" s="192">
        <v>1</v>
      </c>
      <c r="O77" s="192">
        <v>1</v>
      </c>
      <c r="P77" s="207">
        <v>0</v>
      </c>
      <c r="Q77" s="192">
        <v>1</v>
      </c>
      <c r="R77" s="192">
        <v>1</v>
      </c>
      <c r="S77" s="21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</row>
    <row r="78" spans="1:24" x14ac:dyDescent="0.25">
      <c r="A78" s="187">
        <v>75</v>
      </c>
      <c r="B78" s="187" t="s">
        <v>1002</v>
      </c>
      <c r="C78" s="188" t="s">
        <v>1003</v>
      </c>
      <c r="D78" s="188" t="s">
        <v>1004</v>
      </c>
      <c r="E78" s="195">
        <v>1731107500</v>
      </c>
      <c r="F78" s="188" t="s">
        <v>1005</v>
      </c>
      <c r="G78" s="189">
        <v>1</v>
      </c>
      <c r="H78" s="188">
        <v>0</v>
      </c>
      <c r="I78" s="189">
        <v>1</v>
      </c>
      <c r="J78" s="188" t="s">
        <v>1004</v>
      </c>
      <c r="K78" s="203">
        <v>0</v>
      </c>
      <c r="L78" s="188">
        <v>0</v>
      </c>
      <c r="M78" s="195">
        <v>0</v>
      </c>
      <c r="N78" s="189">
        <v>1</v>
      </c>
      <c r="O78" s="189">
        <v>1</v>
      </c>
      <c r="P78" s="207">
        <v>0</v>
      </c>
      <c r="Q78" s="189">
        <v>1</v>
      </c>
      <c r="R78" s="189">
        <v>1</v>
      </c>
      <c r="S78" s="211">
        <v>0</v>
      </c>
      <c r="T78" s="188">
        <v>0</v>
      </c>
      <c r="U78" s="188">
        <v>0</v>
      </c>
      <c r="V78" s="188">
        <v>0</v>
      </c>
      <c r="W78" s="188">
        <v>0</v>
      </c>
      <c r="X78" s="188">
        <v>0</v>
      </c>
    </row>
    <row r="79" spans="1:24" x14ac:dyDescent="0.25">
      <c r="A79" s="190">
        <v>76</v>
      </c>
      <c r="B79" s="190" t="s">
        <v>1006</v>
      </c>
      <c r="C79" s="191" t="s">
        <v>1007</v>
      </c>
      <c r="D79" s="191" t="s">
        <v>1008</v>
      </c>
      <c r="E79" s="195">
        <v>1738159927</v>
      </c>
      <c r="F79" s="191" t="s">
        <v>1009</v>
      </c>
      <c r="G79" s="192">
        <v>1</v>
      </c>
      <c r="H79" s="191" t="s">
        <v>1010</v>
      </c>
      <c r="I79" s="191" t="s">
        <v>1011</v>
      </c>
      <c r="J79" s="191" t="s">
        <v>1008</v>
      </c>
      <c r="K79" s="203">
        <v>0</v>
      </c>
      <c r="L79" s="191">
        <v>0</v>
      </c>
      <c r="M79" s="195">
        <v>0</v>
      </c>
      <c r="N79" s="192">
        <v>1</v>
      </c>
      <c r="O79" s="192">
        <v>1</v>
      </c>
      <c r="P79" s="207">
        <v>0</v>
      </c>
      <c r="Q79" s="192">
        <v>1</v>
      </c>
      <c r="R79" s="192">
        <v>1</v>
      </c>
      <c r="S79" s="211">
        <v>0</v>
      </c>
      <c r="T79" s="191">
        <v>0</v>
      </c>
      <c r="U79" s="191">
        <v>0</v>
      </c>
      <c r="V79" s="191">
        <v>0</v>
      </c>
      <c r="W79" s="191">
        <v>0</v>
      </c>
      <c r="X79" s="191">
        <v>0</v>
      </c>
    </row>
    <row r="80" spans="1:24" x14ac:dyDescent="0.25">
      <c r="A80" s="187">
        <v>77</v>
      </c>
      <c r="B80" s="187" t="s">
        <v>1012</v>
      </c>
      <c r="C80" s="188" t="s">
        <v>1013</v>
      </c>
      <c r="D80" s="188" t="s">
        <v>1014</v>
      </c>
      <c r="E80" s="195">
        <v>1203924000</v>
      </c>
      <c r="F80" s="188" t="s">
        <v>1015</v>
      </c>
      <c r="G80" s="189">
        <v>1</v>
      </c>
      <c r="H80" s="188" t="s">
        <v>1016</v>
      </c>
      <c r="I80" s="188" t="s">
        <v>1017</v>
      </c>
      <c r="J80" s="188" t="s">
        <v>1014</v>
      </c>
      <c r="K80" s="203">
        <v>5605800</v>
      </c>
      <c r="L80" s="188" t="s">
        <v>1018</v>
      </c>
      <c r="M80" s="195">
        <v>5605800</v>
      </c>
      <c r="N80" s="189">
        <v>1</v>
      </c>
      <c r="O80" s="188" t="s">
        <v>1019</v>
      </c>
      <c r="P80" s="207">
        <v>5605800</v>
      </c>
      <c r="Q80" s="189">
        <v>1</v>
      </c>
      <c r="R80" s="188" t="s">
        <v>1020</v>
      </c>
      <c r="S80" s="211">
        <v>5605800</v>
      </c>
      <c r="T80" s="188">
        <v>0</v>
      </c>
      <c r="U80" s="188">
        <v>0</v>
      </c>
      <c r="V80" s="188">
        <v>0</v>
      </c>
      <c r="W80" s="188">
        <v>0</v>
      </c>
      <c r="X80" s="188">
        <v>0</v>
      </c>
    </row>
    <row r="81" spans="1:24" x14ac:dyDescent="0.25">
      <c r="A81" s="190">
        <v>78</v>
      </c>
      <c r="B81" s="190" t="s">
        <v>1021</v>
      </c>
      <c r="C81" s="191" t="s">
        <v>1022</v>
      </c>
      <c r="D81" s="191" t="s">
        <v>1023</v>
      </c>
      <c r="E81" s="195">
        <v>797971500</v>
      </c>
      <c r="F81" s="191" t="s">
        <v>1024</v>
      </c>
      <c r="G81" s="192">
        <v>1</v>
      </c>
      <c r="H81" s="191" t="s">
        <v>1025</v>
      </c>
      <c r="I81" s="191" t="s">
        <v>1026</v>
      </c>
      <c r="J81" s="191" t="s">
        <v>1023</v>
      </c>
      <c r="K81" s="203">
        <v>8839500</v>
      </c>
      <c r="L81" s="191" t="s">
        <v>1027</v>
      </c>
      <c r="M81" s="195">
        <v>8839500</v>
      </c>
      <c r="N81" s="192">
        <v>1</v>
      </c>
      <c r="O81" s="191" t="s">
        <v>1028</v>
      </c>
      <c r="P81" s="207">
        <v>8839500</v>
      </c>
      <c r="Q81" s="192">
        <v>1</v>
      </c>
      <c r="R81" s="191" t="s">
        <v>1029</v>
      </c>
      <c r="S81" s="211">
        <v>8839500</v>
      </c>
      <c r="T81" s="191">
        <v>0</v>
      </c>
      <c r="U81" s="191">
        <v>0</v>
      </c>
      <c r="V81" s="191">
        <v>0</v>
      </c>
      <c r="W81" s="191">
        <v>0</v>
      </c>
      <c r="X81" s="191">
        <v>0</v>
      </c>
    </row>
    <row r="82" spans="1:24" x14ac:dyDescent="0.25">
      <c r="A82" s="187">
        <v>79</v>
      </c>
      <c r="B82" s="187" t="s">
        <v>1030</v>
      </c>
      <c r="C82" s="188" t="s">
        <v>1031</v>
      </c>
      <c r="D82" s="188" t="s">
        <v>1032</v>
      </c>
      <c r="E82" s="195">
        <v>877016856</v>
      </c>
      <c r="F82" s="188" t="s">
        <v>1033</v>
      </c>
      <c r="G82" s="189">
        <v>1</v>
      </c>
      <c r="H82" s="188" t="s">
        <v>1034</v>
      </c>
      <c r="I82" s="188" t="s">
        <v>1035</v>
      </c>
      <c r="J82" s="188" t="s">
        <v>1032</v>
      </c>
      <c r="K82" s="203">
        <v>33378000</v>
      </c>
      <c r="L82" s="188" t="s">
        <v>1036</v>
      </c>
      <c r="M82" s="195">
        <v>33378000</v>
      </c>
      <c r="N82" s="189">
        <v>1</v>
      </c>
      <c r="O82" s="188" t="s">
        <v>1037</v>
      </c>
      <c r="P82" s="207">
        <v>33378000</v>
      </c>
      <c r="Q82" s="189">
        <v>1</v>
      </c>
      <c r="R82" s="188" t="s">
        <v>1038</v>
      </c>
      <c r="S82" s="211">
        <v>33378000</v>
      </c>
      <c r="T82" s="188" t="s">
        <v>1039</v>
      </c>
      <c r="U82" s="188" t="s">
        <v>1039</v>
      </c>
      <c r="V82" s="188">
        <v>0</v>
      </c>
      <c r="W82" s="188">
        <v>0</v>
      </c>
      <c r="X82" s="188">
        <v>0</v>
      </c>
    </row>
    <row r="83" spans="1:24" x14ac:dyDescent="0.25">
      <c r="A83" s="190">
        <v>80</v>
      </c>
      <c r="B83" s="190" t="s">
        <v>1040</v>
      </c>
      <c r="C83" s="191" t="s">
        <v>1041</v>
      </c>
      <c r="D83" s="191" t="s">
        <v>1042</v>
      </c>
      <c r="E83" s="195">
        <v>864678750</v>
      </c>
      <c r="F83" s="191" t="s">
        <v>1043</v>
      </c>
      <c r="G83" s="192">
        <v>1</v>
      </c>
      <c r="H83" s="191" t="s">
        <v>1044</v>
      </c>
      <c r="I83" s="191" t="s">
        <v>1045</v>
      </c>
      <c r="J83" s="191" t="s">
        <v>1042</v>
      </c>
      <c r="K83" s="203">
        <v>1798300</v>
      </c>
      <c r="L83" s="191" t="s">
        <v>1046</v>
      </c>
      <c r="M83" s="195">
        <v>1798300</v>
      </c>
      <c r="N83" s="192">
        <v>1</v>
      </c>
      <c r="O83" s="191" t="s">
        <v>1047</v>
      </c>
      <c r="P83" s="207">
        <v>1798300</v>
      </c>
      <c r="Q83" s="192">
        <v>1</v>
      </c>
      <c r="R83" s="191" t="s">
        <v>1048</v>
      </c>
      <c r="S83" s="211">
        <v>1798300</v>
      </c>
      <c r="T83" s="191">
        <v>0</v>
      </c>
      <c r="U83" s="191">
        <v>0</v>
      </c>
      <c r="V83" s="191">
        <v>0</v>
      </c>
      <c r="W83" s="191">
        <v>0</v>
      </c>
      <c r="X83" s="191">
        <v>0</v>
      </c>
    </row>
    <row r="84" spans="1:24" x14ac:dyDescent="0.25">
      <c r="A84" s="187">
        <v>81</v>
      </c>
      <c r="B84" s="187" t="s">
        <v>1049</v>
      </c>
      <c r="C84" s="188" t="s">
        <v>1050</v>
      </c>
      <c r="D84" s="188" t="s">
        <v>1051</v>
      </c>
      <c r="E84" s="195">
        <v>1540771450</v>
      </c>
      <c r="F84" s="188" t="s">
        <v>1052</v>
      </c>
      <c r="G84" s="188" t="s">
        <v>1053</v>
      </c>
      <c r="H84" s="188">
        <v>0</v>
      </c>
      <c r="I84" s="189">
        <v>1</v>
      </c>
      <c r="J84" s="188" t="s">
        <v>1051</v>
      </c>
      <c r="K84" s="203">
        <v>0</v>
      </c>
      <c r="L84" s="188">
        <v>0</v>
      </c>
      <c r="M84" s="195">
        <v>0</v>
      </c>
      <c r="N84" s="189">
        <v>1</v>
      </c>
      <c r="O84" s="189">
        <v>1</v>
      </c>
      <c r="P84" s="207">
        <v>0</v>
      </c>
      <c r="Q84" s="189">
        <v>1</v>
      </c>
      <c r="R84" s="189">
        <v>1</v>
      </c>
      <c r="S84" s="211">
        <v>0</v>
      </c>
      <c r="T84" s="188">
        <v>0</v>
      </c>
      <c r="U84" s="188">
        <v>0</v>
      </c>
      <c r="V84" s="188">
        <v>0</v>
      </c>
      <c r="W84" s="188">
        <v>0</v>
      </c>
      <c r="X84" s="188">
        <v>0</v>
      </c>
    </row>
    <row r="85" spans="1:24" ht="18" x14ac:dyDescent="0.25">
      <c r="A85" s="190">
        <v>82</v>
      </c>
      <c r="B85" s="190" t="s">
        <v>1054</v>
      </c>
      <c r="C85" s="191" t="s">
        <v>1055</v>
      </c>
      <c r="D85" s="191" t="s">
        <v>1056</v>
      </c>
      <c r="E85" s="195">
        <v>28671633000</v>
      </c>
      <c r="F85" s="191" t="s">
        <v>1057</v>
      </c>
      <c r="G85" s="191" t="s">
        <v>1058</v>
      </c>
      <c r="H85" s="191" t="s">
        <v>1059</v>
      </c>
      <c r="I85" s="191" t="s">
        <v>1060</v>
      </c>
      <c r="J85" s="191" t="s">
        <v>1061</v>
      </c>
      <c r="K85" s="203">
        <v>10895305273</v>
      </c>
      <c r="L85" s="191" t="s">
        <v>1062</v>
      </c>
      <c r="M85" s="195">
        <v>6493009430</v>
      </c>
      <c r="N85" s="191" t="s">
        <v>1063</v>
      </c>
      <c r="O85" s="191" t="s">
        <v>1064</v>
      </c>
      <c r="P85" s="207">
        <v>9658885397</v>
      </c>
      <c r="Q85" s="191" t="s">
        <v>1065</v>
      </c>
      <c r="R85" s="191" t="s">
        <v>1066</v>
      </c>
      <c r="S85" s="211">
        <v>9658885397</v>
      </c>
      <c r="T85" s="191" t="s">
        <v>1067</v>
      </c>
      <c r="U85" s="191" t="s">
        <v>1068</v>
      </c>
      <c r="V85" s="191">
        <v>0</v>
      </c>
      <c r="W85" s="191">
        <v>0</v>
      </c>
      <c r="X85" s="191">
        <v>0</v>
      </c>
    </row>
    <row r="86" spans="1:24" ht="18" x14ac:dyDescent="0.25">
      <c r="A86" s="187">
        <v>83</v>
      </c>
      <c r="B86" s="187" t="s">
        <v>1069</v>
      </c>
      <c r="C86" s="188" t="s">
        <v>1070</v>
      </c>
      <c r="D86" s="188" t="s">
        <v>1071</v>
      </c>
      <c r="E86" s="195">
        <v>84198877000</v>
      </c>
      <c r="F86" s="188" t="s">
        <v>1072</v>
      </c>
      <c r="G86" s="189">
        <v>1</v>
      </c>
      <c r="H86" s="188" t="s">
        <v>1073</v>
      </c>
      <c r="I86" s="188" t="s">
        <v>1074</v>
      </c>
      <c r="J86" s="188" t="s">
        <v>1071</v>
      </c>
      <c r="K86" s="203">
        <v>18224104436</v>
      </c>
      <c r="L86" s="188" t="s">
        <v>1075</v>
      </c>
      <c r="M86" s="195">
        <v>14986403630</v>
      </c>
      <c r="N86" s="188" t="s">
        <v>1076</v>
      </c>
      <c r="O86" s="188" t="s">
        <v>1077</v>
      </c>
      <c r="P86" s="207">
        <v>15293489475</v>
      </c>
      <c r="Q86" s="188" t="s">
        <v>1078</v>
      </c>
      <c r="R86" s="188" t="s">
        <v>1079</v>
      </c>
      <c r="S86" s="211">
        <v>15293489475</v>
      </c>
      <c r="T86" s="188" t="s">
        <v>1080</v>
      </c>
      <c r="U86" s="188" t="s">
        <v>1081</v>
      </c>
      <c r="V86" s="188">
        <v>0</v>
      </c>
      <c r="W86" s="188">
        <v>0</v>
      </c>
      <c r="X86" s="188">
        <v>0</v>
      </c>
    </row>
    <row r="87" spans="1:24" x14ac:dyDescent="0.25">
      <c r="A87" s="190">
        <v>84</v>
      </c>
      <c r="B87" s="190" t="s">
        <v>1082</v>
      </c>
      <c r="C87" s="191" t="s">
        <v>1083</v>
      </c>
      <c r="D87" s="191" t="s">
        <v>1084</v>
      </c>
      <c r="E87" s="195">
        <v>6184000000</v>
      </c>
      <c r="F87" s="191" t="s">
        <v>1086</v>
      </c>
      <c r="G87" s="191" t="s">
        <v>1087</v>
      </c>
      <c r="H87" s="191" t="s">
        <v>1088</v>
      </c>
      <c r="I87" s="191" t="s">
        <v>1089</v>
      </c>
      <c r="J87" s="191" t="s">
        <v>1085</v>
      </c>
      <c r="K87" s="203">
        <v>6119400537</v>
      </c>
      <c r="L87" s="191" t="s">
        <v>1090</v>
      </c>
      <c r="M87" s="195">
        <v>5783392677</v>
      </c>
      <c r="N87" s="191" t="s">
        <v>1091</v>
      </c>
      <c r="O87" s="191" t="s">
        <v>1092</v>
      </c>
      <c r="P87" s="207">
        <v>5348349000</v>
      </c>
      <c r="Q87" s="191" t="s">
        <v>1093</v>
      </c>
      <c r="R87" s="191" t="s">
        <v>1094</v>
      </c>
      <c r="S87" s="211">
        <v>5348349000</v>
      </c>
      <c r="T87" s="191" t="s">
        <v>1095</v>
      </c>
      <c r="U87" s="191" t="s">
        <v>1096</v>
      </c>
      <c r="V87" s="191">
        <v>0</v>
      </c>
      <c r="W87" s="191">
        <v>0</v>
      </c>
      <c r="X87" s="191">
        <v>0</v>
      </c>
    </row>
    <row r="88" spans="1:24" ht="18" x14ac:dyDescent="0.25">
      <c r="A88" s="187">
        <v>85</v>
      </c>
      <c r="B88" s="187" t="s">
        <v>1097</v>
      </c>
      <c r="C88" s="188" t="s">
        <v>1098</v>
      </c>
      <c r="D88" s="188" t="s">
        <v>1099</v>
      </c>
      <c r="E88" s="195">
        <v>17988011000</v>
      </c>
      <c r="F88" s="188" t="s">
        <v>1100</v>
      </c>
      <c r="G88" s="188" t="s">
        <v>1101</v>
      </c>
      <c r="H88" s="188" t="s">
        <v>1102</v>
      </c>
      <c r="I88" s="188" t="s">
        <v>1103</v>
      </c>
      <c r="J88" s="188" t="s">
        <v>1104</v>
      </c>
      <c r="K88" s="203">
        <v>13620054120</v>
      </c>
      <c r="L88" s="188" t="s">
        <v>1105</v>
      </c>
      <c r="M88" s="195">
        <v>13541354120</v>
      </c>
      <c r="N88" s="188" t="s">
        <v>1106</v>
      </c>
      <c r="O88" s="188" t="s">
        <v>1107</v>
      </c>
      <c r="P88" s="207">
        <v>5146901800</v>
      </c>
      <c r="Q88" s="188" t="s">
        <v>1108</v>
      </c>
      <c r="R88" s="188" t="s">
        <v>1109</v>
      </c>
      <c r="S88" s="211">
        <v>5146901800</v>
      </c>
      <c r="T88" s="188" t="s">
        <v>1110</v>
      </c>
      <c r="U88" s="188" t="s">
        <v>1111</v>
      </c>
      <c r="V88" s="188">
        <v>0</v>
      </c>
      <c r="W88" s="188">
        <v>0</v>
      </c>
      <c r="X88" s="188">
        <v>0</v>
      </c>
    </row>
    <row r="89" spans="1:24" ht="18" x14ac:dyDescent="0.25">
      <c r="A89" s="190">
        <v>86</v>
      </c>
      <c r="B89" s="190" t="s">
        <v>1112</v>
      </c>
      <c r="C89" s="191" t="s">
        <v>1113</v>
      </c>
      <c r="D89" s="191" t="s">
        <v>1114</v>
      </c>
      <c r="E89" s="195">
        <v>25581147500</v>
      </c>
      <c r="F89" s="191" t="s">
        <v>1115</v>
      </c>
      <c r="G89" s="192">
        <v>1</v>
      </c>
      <c r="H89" s="191" t="s">
        <v>1116</v>
      </c>
      <c r="I89" s="191" t="s">
        <v>1117</v>
      </c>
      <c r="J89" s="191" t="s">
        <v>1118</v>
      </c>
      <c r="K89" s="203">
        <v>15446104252</v>
      </c>
      <c r="L89" s="191" t="s">
        <v>1119</v>
      </c>
      <c r="M89" s="195">
        <v>13050986750</v>
      </c>
      <c r="N89" s="191" t="s">
        <v>1120</v>
      </c>
      <c r="O89" s="191" t="s">
        <v>1121</v>
      </c>
      <c r="P89" s="207">
        <v>11157703700</v>
      </c>
      <c r="Q89" s="191" t="s">
        <v>1122</v>
      </c>
      <c r="R89" s="191" t="s">
        <v>1123</v>
      </c>
      <c r="S89" s="211">
        <v>11157703700</v>
      </c>
      <c r="T89" s="191" t="s">
        <v>1124</v>
      </c>
      <c r="U89" s="191" t="s">
        <v>1125</v>
      </c>
      <c r="V89" s="191">
        <v>0</v>
      </c>
      <c r="W89" s="191">
        <v>0</v>
      </c>
      <c r="X89" s="191">
        <v>0</v>
      </c>
    </row>
    <row r="92" spans="1:24" x14ac:dyDescent="0.25">
      <c r="D92" t="s">
        <v>1129</v>
      </c>
      <c r="E92" s="198">
        <f>SUM(E4:E89)</f>
        <v>562370507265</v>
      </c>
      <c r="K92" s="204">
        <f>SUM(K4:K91)</f>
        <v>361108756016</v>
      </c>
      <c r="L92" t="s">
        <v>1129</v>
      </c>
      <c r="M92" s="198">
        <f>SUM(M4:M89)</f>
        <v>335233238873</v>
      </c>
      <c r="O92" t="s">
        <v>1129</v>
      </c>
      <c r="P92" s="208">
        <f>SUM(P4:P91)</f>
        <v>193961026661</v>
      </c>
      <c r="R92" t="s">
        <v>1129</v>
      </c>
      <c r="S92" s="212">
        <f>SUM(S4:S91)</f>
        <v>193961026661</v>
      </c>
    </row>
    <row r="93" spans="1:24" x14ac:dyDescent="0.25">
      <c r="O93" t="s">
        <v>1151</v>
      </c>
      <c r="P93" s="374">
        <v>10494598258</v>
      </c>
    </row>
    <row r="94" spans="1:24" s="373" customFormat="1" x14ac:dyDescent="0.25">
      <c r="E94" s="193"/>
      <c r="K94" s="200">
        <v>361108756016</v>
      </c>
      <c r="M94" s="193"/>
      <c r="P94" s="374">
        <v>183466428403</v>
      </c>
      <c r="S94" s="209"/>
    </row>
    <row r="95" spans="1:24" x14ac:dyDescent="0.25">
      <c r="P95" s="372">
        <f>P92-P93</f>
        <v>183466428403</v>
      </c>
    </row>
    <row r="96" spans="1:24" ht="90" x14ac:dyDescent="0.25">
      <c r="E96" s="198">
        <v>562370507265</v>
      </c>
      <c r="F96" s="199" t="s">
        <v>1130</v>
      </c>
      <c r="G96">
        <f>M92/E92*100</f>
        <v>59.610743191948991</v>
      </c>
      <c r="K96" s="204">
        <v>361108756016</v>
      </c>
      <c r="M96" s="198">
        <v>335233238873</v>
      </c>
      <c r="O96" s="79" t="s">
        <v>1136</v>
      </c>
      <c r="P96" s="213">
        <f>K92-P92</f>
        <v>167147729355</v>
      </c>
    </row>
    <row r="98" spans="11:16" ht="45" x14ac:dyDescent="0.25">
      <c r="K98" s="201" t="s">
        <v>1134</v>
      </c>
      <c r="L98">
        <f>M96/K96*100</f>
        <v>92.834425443327234</v>
      </c>
    </row>
    <row r="99" spans="11:16" ht="30" x14ac:dyDescent="0.25">
      <c r="O99" s="79" t="s">
        <v>1137</v>
      </c>
      <c r="P99" s="213">
        <f>K96-P96</f>
        <v>193961026661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N31"/>
  <sheetViews>
    <sheetView topLeftCell="A2" zoomScale="90" zoomScaleNormal="90" workbookViewId="0">
      <pane ySplit="5" topLeftCell="A14" activePane="bottomLeft" state="frozen"/>
      <selection activeCell="A2" sqref="A2"/>
      <selection pane="bottomLeft" activeCell="B8" sqref="B8:B18"/>
    </sheetView>
  </sheetViews>
  <sheetFormatPr defaultColWidth="9.140625" defaultRowHeight="15" x14ac:dyDescent="0.3"/>
  <cols>
    <col min="1" max="1" width="18.42578125" style="4" customWidth="1"/>
    <col min="2" max="2" width="20.7109375" style="4" customWidth="1"/>
    <col min="3" max="3" width="14" style="4" customWidth="1"/>
    <col min="4" max="4" width="14.28515625" style="4" customWidth="1"/>
    <col min="5" max="5" width="16.5703125" style="2" customWidth="1"/>
    <col min="6" max="6" width="21.140625" style="2" customWidth="1"/>
    <col min="7" max="7" width="10.7109375" style="5" customWidth="1"/>
    <col min="8" max="8" width="13.28515625" style="2" customWidth="1"/>
    <col min="9" max="9" width="10.5703125" style="2" customWidth="1"/>
    <col min="10" max="11" width="9.5703125" style="2" customWidth="1"/>
    <col min="12" max="12" width="31.140625" style="2" customWidth="1"/>
    <col min="13" max="14" width="14.7109375" style="2" customWidth="1"/>
    <col min="15" max="15" width="13" style="2" customWidth="1"/>
    <col min="16" max="17" width="32.42578125" style="2" customWidth="1"/>
    <col min="18" max="18" width="18.5703125" style="2" customWidth="1"/>
    <col min="19" max="19" width="10.28515625" style="2" customWidth="1"/>
    <col min="20" max="20" width="14.5703125" style="2" customWidth="1"/>
    <col min="21" max="21" width="16" style="2" customWidth="1"/>
    <col min="22" max="22" width="13.42578125" style="2" customWidth="1"/>
    <col min="23" max="24" width="32.5703125" style="2" customWidth="1"/>
    <col min="25" max="25" width="16.140625" style="2" customWidth="1"/>
    <col min="26" max="26" width="9.85546875" style="2" customWidth="1"/>
    <col min="27" max="27" width="16.7109375" style="2" customWidth="1"/>
    <col min="28" max="28" width="15.85546875" style="2" customWidth="1"/>
    <col min="29" max="29" width="13.5703125" style="2" customWidth="1"/>
    <col min="30" max="31" width="32.42578125" style="2" customWidth="1"/>
    <col min="32" max="32" width="18" style="2" customWidth="1"/>
    <col min="33" max="33" width="10.42578125" style="2" customWidth="1"/>
    <col min="34" max="34" width="16.42578125" style="2" customWidth="1"/>
    <col min="35" max="35" width="14.7109375" style="2" customWidth="1"/>
    <col min="36" max="36" width="12.7109375" style="2" customWidth="1"/>
    <col min="37" max="38" width="32.42578125" style="2" customWidth="1"/>
    <col min="39" max="39" width="18.7109375" style="2" customWidth="1"/>
    <col min="40" max="40" width="18.140625" style="2" customWidth="1"/>
    <col min="41" max="16384" width="9.140625" style="2"/>
  </cols>
  <sheetData>
    <row r="2" spans="1:40" s="8" customFormat="1" ht="15.6" x14ac:dyDescent="0.35">
      <c r="A2" s="358" t="s">
        <v>55</v>
      </c>
      <c r="B2" s="359"/>
      <c r="C2" s="359"/>
      <c r="D2" s="359"/>
      <c r="E2" s="359"/>
      <c r="F2" s="359"/>
      <c r="G2" s="359"/>
      <c r="H2" s="28"/>
      <c r="I2" s="28"/>
      <c r="J2" s="28"/>
      <c r="K2" s="360" t="s">
        <v>60</v>
      </c>
      <c r="L2" s="360"/>
      <c r="M2" s="360"/>
      <c r="N2" s="360"/>
      <c r="O2" s="360"/>
      <c r="P2" s="360"/>
      <c r="Q2" s="360"/>
      <c r="R2" s="361"/>
      <c r="S2" s="301"/>
      <c r="T2" s="302"/>
      <c r="U2" s="302"/>
      <c r="V2" s="302"/>
      <c r="W2" s="302"/>
      <c r="X2" s="302"/>
      <c r="Y2" s="303"/>
      <c r="Z2" s="304"/>
      <c r="AA2" s="305"/>
      <c r="AB2" s="305"/>
      <c r="AC2" s="305"/>
      <c r="AD2" s="305"/>
      <c r="AE2" s="305"/>
      <c r="AF2" s="306"/>
      <c r="AG2" s="301"/>
      <c r="AH2" s="302"/>
      <c r="AI2" s="302"/>
      <c r="AJ2" s="302"/>
      <c r="AK2" s="302"/>
      <c r="AL2" s="302"/>
      <c r="AM2" s="303"/>
      <c r="AN2" s="74"/>
    </row>
    <row r="4" spans="1:40" ht="15.75" customHeight="1" x14ac:dyDescent="0.3">
      <c r="A4" s="316" t="s">
        <v>0</v>
      </c>
      <c r="B4" s="316" t="s">
        <v>31</v>
      </c>
      <c r="C4" s="316" t="s">
        <v>32</v>
      </c>
      <c r="D4" s="316" t="s">
        <v>33</v>
      </c>
      <c r="E4" s="316" t="s">
        <v>1</v>
      </c>
      <c r="F4" s="316" t="s">
        <v>2</v>
      </c>
      <c r="G4" s="362" t="s">
        <v>3</v>
      </c>
      <c r="H4" s="316" t="s">
        <v>5</v>
      </c>
      <c r="I4" s="365" t="s">
        <v>4</v>
      </c>
      <c r="J4" s="316" t="s">
        <v>40</v>
      </c>
      <c r="K4" s="322" t="s">
        <v>40</v>
      </c>
      <c r="L4" s="322" t="s">
        <v>93</v>
      </c>
      <c r="M4" s="322" t="s">
        <v>61</v>
      </c>
      <c r="N4" s="322" t="s">
        <v>42</v>
      </c>
      <c r="O4" s="322" t="s">
        <v>56</v>
      </c>
      <c r="P4" s="322" t="s">
        <v>62</v>
      </c>
      <c r="Q4" s="322" t="s">
        <v>41</v>
      </c>
      <c r="R4" s="322" t="s">
        <v>6</v>
      </c>
      <c r="S4" s="319" t="s">
        <v>40</v>
      </c>
      <c r="T4" s="319" t="s">
        <v>61</v>
      </c>
      <c r="U4" s="319" t="s">
        <v>42</v>
      </c>
      <c r="V4" s="319" t="s">
        <v>57</v>
      </c>
      <c r="W4" s="319" t="s">
        <v>62</v>
      </c>
      <c r="X4" s="319" t="s">
        <v>41</v>
      </c>
      <c r="Y4" s="319" t="s">
        <v>6</v>
      </c>
      <c r="Z4" s="322" t="s">
        <v>40</v>
      </c>
      <c r="AA4" s="322" t="s">
        <v>61</v>
      </c>
      <c r="AB4" s="322" t="s">
        <v>42</v>
      </c>
      <c r="AC4" s="322" t="s">
        <v>58</v>
      </c>
      <c r="AD4" s="322" t="s">
        <v>62</v>
      </c>
      <c r="AE4" s="322" t="s">
        <v>41</v>
      </c>
      <c r="AF4" s="322" t="s">
        <v>6</v>
      </c>
      <c r="AG4" s="319" t="s">
        <v>40</v>
      </c>
      <c r="AH4" s="319" t="s">
        <v>61</v>
      </c>
      <c r="AI4" s="319" t="s">
        <v>42</v>
      </c>
      <c r="AJ4" s="319" t="s">
        <v>59</v>
      </c>
      <c r="AK4" s="319" t="s">
        <v>62</v>
      </c>
      <c r="AL4" s="319" t="s">
        <v>41</v>
      </c>
      <c r="AM4" s="319" t="s">
        <v>6</v>
      </c>
      <c r="AN4" s="316" t="s">
        <v>97</v>
      </c>
    </row>
    <row r="5" spans="1:40" ht="15.75" customHeight="1" x14ac:dyDescent="0.3">
      <c r="A5" s="317"/>
      <c r="B5" s="317"/>
      <c r="C5" s="317"/>
      <c r="D5" s="317"/>
      <c r="E5" s="317"/>
      <c r="F5" s="317"/>
      <c r="G5" s="363"/>
      <c r="H5" s="317"/>
      <c r="I5" s="365"/>
      <c r="J5" s="318"/>
      <c r="K5" s="323"/>
      <c r="L5" s="324"/>
      <c r="M5" s="324"/>
      <c r="N5" s="324"/>
      <c r="O5" s="324"/>
      <c r="P5" s="324"/>
      <c r="Q5" s="324"/>
      <c r="R5" s="324"/>
      <c r="S5" s="321"/>
      <c r="T5" s="320"/>
      <c r="U5" s="320"/>
      <c r="V5" s="320"/>
      <c r="W5" s="320"/>
      <c r="X5" s="320"/>
      <c r="Y5" s="320"/>
      <c r="Z5" s="323"/>
      <c r="AA5" s="324"/>
      <c r="AB5" s="324"/>
      <c r="AC5" s="324"/>
      <c r="AD5" s="324"/>
      <c r="AE5" s="324"/>
      <c r="AF5" s="324"/>
      <c r="AG5" s="321"/>
      <c r="AH5" s="320"/>
      <c r="AI5" s="320"/>
      <c r="AJ5" s="320"/>
      <c r="AK5" s="320"/>
      <c r="AL5" s="320"/>
      <c r="AM5" s="320"/>
      <c r="AN5" s="317"/>
    </row>
    <row r="6" spans="1:40" ht="29.25" customHeight="1" x14ac:dyDescent="0.3">
      <c r="A6" s="318"/>
      <c r="B6" s="318"/>
      <c r="C6" s="318"/>
      <c r="D6" s="318"/>
      <c r="E6" s="318"/>
      <c r="F6" s="318"/>
      <c r="G6" s="364"/>
      <c r="H6" s="318"/>
      <c r="I6" s="31">
        <v>2023</v>
      </c>
      <c r="J6" s="31">
        <v>2024</v>
      </c>
      <c r="K6" s="30" t="s">
        <v>94</v>
      </c>
      <c r="L6" s="323"/>
      <c r="M6" s="323"/>
      <c r="N6" s="323"/>
      <c r="O6" s="323"/>
      <c r="P6" s="323"/>
      <c r="Q6" s="323"/>
      <c r="R6" s="323"/>
      <c r="S6" s="29" t="s">
        <v>95</v>
      </c>
      <c r="T6" s="321"/>
      <c r="U6" s="321"/>
      <c r="V6" s="321"/>
      <c r="W6" s="321"/>
      <c r="X6" s="321"/>
      <c r="Y6" s="321"/>
      <c r="Z6" s="30" t="s">
        <v>96</v>
      </c>
      <c r="AA6" s="323"/>
      <c r="AB6" s="323"/>
      <c r="AC6" s="323"/>
      <c r="AD6" s="323"/>
      <c r="AE6" s="323"/>
      <c r="AF6" s="323"/>
      <c r="AG6" s="29" t="s">
        <v>96</v>
      </c>
      <c r="AH6" s="321"/>
      <c r="AI6" s="321"/>
      <c r="AJ6" s="321"/>
      <c r="AK6" s="321"/>
      <c r="AL6" s="321"/>
      <c r="AM6" s="321"/>
      <c r="AN6" s="318"/>
    </row>
    <row r="7" spans="1:40" ht="12.75" customHeight="1" x14ac:dyDescent="0.3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1">
        <v>7</v>
      </c>
      <c r="H7" s="31">
        <v>8</v>
      </c>
      <c r="I7" s="31">
        <v>9</v>
      </c>
      <c r="J7" s="31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22">
        <v>11</v>
      </c>
      <c r="T7" s="22">
        <v>12</v>
      </c>
      <c r="U7" s="22">
        <v>13</v>
      </c>
      <c r="V7" s="22">
        <v>14</v>
      </c>
      <c r="W7" s="22">
        <v>15</v>
      </c>
      <c r="X7" s="22">
        <v>16</v>
      </c>
      <c r="Y7" s="22">
        <v>17</v>
      </c>
      <c r="Z7" s="6">
        <v>11</v>
      </c>
      <c r="AA7" s="6">
        <v>12</v>
      </c>
      <c r="AB7" s="6">
        <v>13</v>
      </c>
      <c r="AC7" s="6">
        <v>14</v>
      </c>
      <c r="AD7" s="6">
        <v>15</v>
      </c>
      <c r="AE7" s="6">
        <v>16</v>
      </c>
      <c r="AF7" s="6">
        <v>17</v>
      </c>
      <c r="AG7" s="22"/>
      <c r="AH7" s="22">
        <v>12</v>
      </c>
      <c r="AI7" s="22">
        <v>13</v>
      </c>
      <c r="AJ7" s="22">
        <v>14</v>
      </c>
      <c r="AK7" s="22">
        <v>15</v>
      </c>
      <c r="AL7" s="22">
        <v>16</v>
      </c>
      <c r="AM7" s="22">
        <v>17</v>
      </c>
      <c r="AN7" s="73">
        <v>18</v>
      </c>
    </row>
    <row r="8" spans="1:40" s="3" customFormat="1" ht="151.5" customHeight="1" x14ac:dyDescent="0.25">
      <c r="A8" s="1" t="s">
        <v>77</v>
      </c>
      <c r="B8" s="366" t="s">
        <v>34</v>
      </c>
      <c r="C8" s="60"/>
      <c r="D8" s="65"/>
      <c r="E8" s="76" t="s">
        <v>9</v>
      </c>
      <c r="F8" s="76" t="s">
        <v>10</v>
      </c>
      <c r="G8" s="62" t="s">
        <v>7</v>
      </c>
      <c r="H8" s="62" t="s">
        <v>11</v>
      </c>
      <c r="I8" s="62">
        <v>80</v>
      </c>
      <c r="J8" s="62">
        <v>81</v>
      </c>
      <c r="K8" s="66"/>
      <c r="L8" s="9" t="s">
        <v>72</v>
      </c>
      <c r="M8" s="7" t="s">
        <v>43</v>
      </c>
      <c r="N8" s="7">
        <v>0</v>
      </c>
      <c r="O8" s="7" t="e">
        <f>N8/N9*100</f>
        <v>#DIV/0!</v>
      </c>
      <c r="P8" s="9" t="s">
        <v>76</v>
      </c>
      <c r="Q8" s="9" t="s">
        <v>73</v>
      </c>
      <c r="R8" s="7"/>
      <c r="S8" s="23"/>
      <c r="T8" s="23" t="s">
        <v>43</v>
      </c>
      <c r="U8" s="23">
        <v>0</v>
      </c>
      <c r="V8" s="23" t="e">
        <f>U8/U9*100</f>
        <v>#DIV/0!</v>
      </c>
      <c r="W8" s="24" t="s">
        <v>74</v>
      </c>
      <c r="X8" s="24" t="s">
        <v>75</v>
      </c>
      <c r="Y8" s="23"/>
      <c r="Z8" s="7"/>
      <c r="AA8" s="7" t="s">
        <v>43</v>
      </c>
      <c r="AB8" s="7">
        <v>0</v>
      </c>
      <c r="AC8" s="7" t="e">
        <f>AB8/AB9*100</f>
        <v>#DIV/0!</v>
      </c>
      <c r="AD8" s="9" t="s">
        <v>74</v>
      </c>
      <c r="AE8" s="9" t="s">
        <v>75</v>
      </c>
      <c r="AF8" s="7"/>
      <c r="AG8" s="23"/>
      <c r="AH8" s="23" t="s">
        <v>43</v>
      </c>
      <c r="AI8" s="23">
        <v>0</v>
      </c>
      <c r="AJ8" s="23" t="e">
        <f>AI8/AI9*100</f>
        <v>#DIV/0!</v>
      </c>
      <c r="AK8" s="24" t="s">
        <v>74</v>
      </c>
      <c r="AL8" s="24" t="s">
        <v>75</v>
      </c>
      <c r="AM8" s="23"/>
      <c r="AN8" s="70"/>
    </row>
    <row r="9" spans="1:40" s="3" customFormat="1" ht="106.5" customHeight="1" x14ac:dyDescent="0.25">
      <c r="A9" s="1"/>
      <c r="B9" s="367"/>
      <c r="C9" s="47"/>
      <c r="D9" s="62"/>
      <c r="E9" s="44"/>
      <c r="F9" s="44"/>
      <c r="G9" s="45"/>
      <c r="H9" s="45"/>
      <c r="I9" s="45"/>
      <c r="J9" s="45"/>
      <c r="K9" s="67"/>
      <c r="L9" s="7"/>
      <c r="M9" s="7" t="s">
        <v>44</v>
      </c>
      <c r="N9" s="7">
        <v>0</v>
      </c>
      <c r="O9" s="7"/>
      <c r="P9" s="7"/>
      <c r="Q9" s="7"/>
      <c r="R9" s="7"/>
      <c r="S9" s="23"/>
      <c r="T9" s="23" t="s">
        <v>44</v>
      </c>
      <c r="U9" s="23">
        <v>0</v>
      </c>
      <c r="V9" s="23"/>
      <c r="W9" s="23"/>
      <c r="X9" s="23"/>
      <c r="Y9" s="23"/>
      <c r="Z9" s="7"/>
      <c r="AA9" s="7" t="s">
        <v>44</v>
      </c>
      <c r="AB9" s="7">
        <v>0</v>
      </c>
      <c r="AC9" s="7"/>
      <c r="AD9" s="7"/>
      <c r="AE9" s="7"/>
      <c r="AF9" s="7"/>
      <c r="AG9" s="23"/>
      <c r="AH9" s="23" t="s">
        <v>44</v>
      </c>
      <c r="AI9" s="23">
        <v>0</v>
      </c>
      <c r="AJ9" s="23"/>
      <c r="AK9" s="23"/>
      <c r="AL9" s="23"/>
      <c r="AM9" s="23"/>
      <c r="AN9" s="70"/>
    </row>
    <row r="10" spans="1:40" s="3" customFormat="1" ht="13.5" customHeight="1" x14ac:dyDescent="0.25">
      <c r="A10" s="12"/>
      <c r="B10" s="367"/>
      <c r="C10" s="13"/>
      <c r="D10" s="12"/>
      <c r="E10" s="14"/>
      <c r="F10" s="14"/>
      <c r="G10" s="16"/>
      <c r="H10" s="16"/>
      <c r="I10" s="16"/>
      <c r="J10" s="16"/>
      <c r="K10" s="16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7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</row>
    <row r="11" spans="1:40" s="3" customFormat="1" ht="142.5" customHeight="1" x14ac:dyDescent="0.25">
      <c r="A11" s="1" t="s">
        <v>78</v>
      </c>
      <c r="B11" s="367"/>
      <c r="C11" s="63" t="s">
        <v>35</v>
      </c>
      <c r="D11" s="64"/>
      <c r="E11" s="50" t="s">
        <v>15</v>
      </c>
      <c r="F11" s="50" t="s">
        <v>16</v>
      </c>
      <c r="G11" s="51" t="s">
        <v>7</v>
      </c>
      <c r="H11" s="51" t="s">
        <v>11</v>
      </c>
      <c r="I11" s="51">
        <v>70</v>
      </c>
      <c r="J11" s="51">
        <v>81</v>
      </c>
      <c r="K11" s="67"/>
      <c r="L11" s="9" t="s">
        <v>68</v>
      </c>
      <c r="M11" s="7" t="s">
        <v>45</v>
      </c>
      <c r="N11" s="7">
        <v>0</v>
      </c>
      <c r="O11" s="7" t="e">
        <f>N11/N12*100</f>
        <v>#DIV/0!</v>
      </c>
      <c r="P11" s="9" t="s">
        <v>66</v>
      </c>
      <c r="Q11" s="9" t="s">
        <v>65</v>
      </c>
      <c r="R11" s="7"/>
      <c r="S11" s="23"/>
      <c r="T11" s="23" t="s">
        <v>45</v>
      </c>
      <c r="U11" s="23">
        <v>0</v>
      </c>
      <c r="V11" s="23" t="e">
        <f>U11/U12*100</f>
        <v>#DIV/0!</v>
      </c>
      <c r="W11" s="24" t="s">
        <v>70</v>
      </c>
      <c r="X11" s="24" t="s">
        <v>65</v>
      </c>
      <c r="Y11" s="23"/>
      <c r="Z11" s="7"/>
      <c r="AA11" s="7" t="s">
        <v>45</v>
      </c>
      <c r="AB11" s="7">
        <v>0</v>
      </c>
      <c r="AC11" s="7" t="e">
        <f>AB11/AB12*100</f>
        <v>#DIV/0!</v>
      </c>
      <c r="AD11" s="9" t="s">
        <v>70</v>
      </c>
      <c r="AE11" s="9" t="s">
        <v>65</v>
      </c>
      <c r="AF11" s="7"/>
      <c r="AG11" s="23"/>
      <c r="AH11" s="23" t="s">
        <v>45</v>
      </c>
      <c r="AI11" s="23">
        <v>0</v>
      </c>
      <c r="AJ11" s="23" t="e">
        <f>AI11/AI12*100</f>
        <v>#DIV/0!</v>
      </c>
      <c r="AK11" s="24" t="s">
        <v>70</v>
      </c>
      <c r="AL11" s="24" t="s">
        <v>65</v>
      </c>
      <c r="AM11" s="23"/>
      <c r="AN11" s="72"/>
    </row>
    <row r="12" spans="1:40" s="3" customFormat="1" ht="78" customHeight="1" x14ac:dyDescent="0.25">
      <c r="A12" s="1"/>
      <c r="B12" s="367"/>
      <c r="C12" s="369"/>
      <c r="D12" s="64"/>
      <c r="E12" s="50"/>
      <c r="F12" s="50"/>
      <c r="G12" s="51"/>
      <c r="H12" s="51"/>
      <c r="I12" s="51"/>
      <c r="J12" s="51"/>
      <c r="K12" s="67"/>
      <c r="L12" s="7"/>
      <c r="M12" s="7" t="s">
        <v>46</v>
      </c>
      <c r="N12" s="7">
        <v>0</v>
      </c>
      <c r="O12" s="7"/>
      <c r="P12" s="7"/>
      <c r="Q12" s="7"/>
      <c r="R12" s="7"/>
      <c r="S12" s="23"/>
      <c r="T12" s="23" t="s">
        <v>46</v>
      </c>
      <c r="U12" s="23">
        <v>0</v>
      </c>
      <c r="V12" s="23"/>
      <c r="W12" s="23"/>
      <c r="X12" s="23"/>
      <c r="Y12" s="23"/>
      <c r="Z12" s="7"/>
      <c r="AA12" s="7" t="s">
        <v>46</v>
      </c>
      <c r="AB12" s="7">
        <v>0</v>
      </c>
      <c r="AC12" s="7"/>
      <c r="AD12" s="7"/>
      <c r="AE12" s="7"/>
      <c r="AF12" s="7"/>
      <c r="AG12" s="23"/>
      <c r="AH12" s="23" t="s">
        <v>46</v>
      </c>
      <c r="AI12" s="23">
        <v>0</v>
      </c>
      <c r="AJ12" s="23"/>
      <c r="AK12" s="23"/>
      <c r="AL12" s="23"/>
      <c r="AM12" s="23"/>
      <c r="AN12" s="70"/>
    </row>
    <row r="13" spans="1:40" s="3" customFormat="1" ht="147.75" customHeight="1" x14ac:dyDescent="0.25">
      <c r="A13" s="1" t="s">
        <v>79</v>
      </c>
      <c r="B13" s="367"/>
      <c r="C13" s="369"/>
      <c r="D13" s="49" t="s">
        <v>37</v>
      </c>
      <c r="E13" s="50" t="s">
        <v>21</v>
      </c>
      <c r="F13" s="50" t="s">
        <v>22</v>
      </c>
      <c r="G13" s="51" t="s">
        <v>23</v>
      </c>
      <c r="H13" s="51" t="s">
        <v>11</v>
      </c>
      <c r="I13" s="51">
        <v>42</v>
      </c>
      <c r="J13" s="51">
        <v>43</v>
      </c>
      <c r="K13" s="67"/>
      <c r="L13" s="10" t="s">
        <v>64</v>
      </c>
      <c r="M13" s="7" t="s">
        <v>54</v>
      </c>
      <c r="N13" s="7">
        <v>0</v>
      </c>
      <c r="O13" s="7">
        <f>N13</f>
        <v>0</v>
      </c>
      <c r="P13" s="9" t="s">
        <v>67</v>
      </c>
      <c r="Q13" s="11" t="s">
        <v>63</v>
      </c>
      <c r="R13" s="7"/>
      <c r="S13" s="23"/>
      <c r="T13" s="23" t="s">
        <v>54</v>
      </c>
      <c r="U13" s="23">
        <v>0</v>
      </c>
      <c r="V13" s="23">
        <f>U13</f>
        <v>0</v>
      </c>
      <c r="W13" s="24" t="s">
        <v>69</v>
      </c>
      <c r="X13" s="25" t="s">
        <v>63</v>
      </c>
      <c r="Y13" s="23"/>
      <c r="Z13" s="7"/>
      <c r="AA13" s="7" t="s">
        <v>54</v>
      </c>
      <c r="AB13" s="7">
        <v>0</v>
      </c>
      <c r="AC13" s="7">
        <f>AB13</f>
        <v>0</v>
      </c>
      <c r="AD13" s="9" t="s">
        <v>69</v>
      </c>
      <c r="AE13" s="11" t="s">
        <v>63</v>
      </c>
      <c r="AF13" s="7"/>
      <c r="AG13" s="23"/>
      <c r="AH13" s="23" t="s">
        <v>54</v>
      </c>
      <c r="AI13" s="23">
        <v>0</v>
      </c>
      <c r="AJ13" s="23">
        <f>AI13</f>
        <v>0</v>
      </c>
      <c r="AK13" s="24" t="s">
        <v>69</v>
      </c>
      <c r="AL13" s="25" t="s">
        <v>63</v>
      </c>
      <c r="AM13" s="23"/>
      <c r="AN13" s="70"/>
    </row>
    <row r="14" spans="1:40" s="3" customFormat="1" ht="12.75" customHeight="1" x14ac:dyDescent="0.25">
      <c r="A14" s="12"/>
      <c r="B14" s="367"/>
      <c r="C14" s="48"/>
      <c r="D14" s="26"/>
      <c r="E14" s="14"/>
      <c r="F14" s="14"/>
      <c r="G14" s="16"/>
      <c r="H14" s="16"/>
      <c r="I14" s="16"/>
      <c r="J14" s="16"/>
      <c r="K14" s="16"/>
      <c r="L14" s="19"/>
      <c r="M14" s="14"/>
      <c r="N14" s="14"/>
      <c r="O14" s="14"/>
      <c r="P14" s="21"/>
      <c r="Q14" s="27"/>
      <c r="R14" s="14"/>
      <c r="S14" s="14"/>
      <c r="T14" s="14"/>
      <c r="U14" s="14"/>
      <c r="V14" s="14"/>
      <c r="W14" s="21"/>
      <c r="X14" s="27"/>
      <c r="Y14" s="14"/>
      <c r="Z14" s="7"/>
      <c r="AA14" s="14"/>
      <c r="AB14" s="14"/>
      <c r="AC14" s="14"/>
      <c r="AD14" s="21"/>
      <c r="AE14" s="27"/>
      <c r="AF14" s="14"/>
      <c r="AG14" s="14"/>
      <c r="AH14" s="14"/>
      <c r="AI14" s="14"/>
      <c r="AJ14" s="14"/>
      <c r="AK14" s="21"/>
      <c r="AL14" s="27"/>
      <c r="AM14" s="14"/>
    </row>
    <row r="15" spans="1:40" s="3" customFormat="1" ht="142.5" customHeight="1" x14ac:dyDescent="0.25">
      <c r="A15" s="1" t="s">
        <v>80</v>
      </c>
      <c r="B15" s="367"/>
      <c r="C15" s="48"/>
      <c r="D15" s="53"/>
      <c r="E15" s="54" t="s">
        <v>17</v>
      </c>
      <c r="F15" s="54" t="s">
        <v>18</v>
      </c>
      <c r="G15" s="55" t="s">
        <v>7</v>
      </c>
      <c r="H15" s="55" t="s">
        <v>11</v>
      </c>
      <c r="I15" s="55">
        <v>29</v>
      </c>
      <c r="J15" s="55">
        <v>71</v>
      </c>
      <c r="K15" s="67"/>
      <c r="L15" s="10" t="s">
        <v>64</v>
      </c>
      <c r="M15" s="7" t="s">
        <v>47</v>
      </c>
      <c r="N15" s="7">
        <v>0</v>
      </c>
      <c r="O15" s="7" t="e">
        <f>N15/N16*100</f>
        <v>#DIV/0!</v>
      </c>
      <c r="P15" s="9" t="s">
        <v>67</v>
      </c>
      <c r="Q15" s="11" t="s">
        <v>63</v>
      </c>
      <c r="R15" s="7"/>
      <c r="S15" s="23"/>
      <c r="T15" s="23" t="s">
        <v>47</v>
      </c>
      <c r="U15" s="23">
        <v>0</v>
      </c>
      <c r="V15" s="23" t="e">
        <f>U15/U16*100</f>
        <v>#DIV/0!</v>
      </c>
      <c r="W15" s="24" t="s">
        <v>69</v>
      </c>
      <c r="X15" s="25" t="s">
        <v>63</v>
      </c>
      <c r="Y15" s="23"/>
      <c r="Z15" s="7"/>
      <c r="AA15" s="7" t="s">
        <v>47</v>
      </c>
      <c r="AB15" s="7">
        <v>0</v>
      </c>
      <c r="AC15" s="7" t="e">
        <f>AB15/AB16*100</f>
        <v>#DIV/0!</v>
      </c>
      <c r="AD15" s="9" t="s">
        <v>69</v>
      </c>
      <c r="AE15" s="11" t="s">
        <v>63</v>
      </c>
      <c r="AF15" s="7"/>
      <c r="AG15" s="23"/>
      <c r="AH15" s="23" t="s">
        <v>47</v>
      </c>
      <c r="AI15" s="23">
        <v>0</v>
      </c>
      <c r="AJ15" s="23" t="e">
        <f>AI15/AI16*100</f>
        <v>#DIV/0!</v>
      </c>
      <c r="AK15" s="24" t="s">
        <v>69</v>
      </c>
      <c r="AL15" s="25" t="s">
        <v>63</v>
      </c>
      <c r="AM15" s="23"/>
      <c r="AN15" s="70"/>
    </row>
    <row r="16" spans="1:40" s="3" customFormat="1" ht="81.75" customHeight="1" x14ac:dyDescent="0.25">
      <c r="A16" s="15"/>
      <c r="B16" s="367"/>
      <c r="C16" s="48"/>
      <c r="D16" s="53"/>
      <c r="E16" s="54"/>
      <c r="F16" s="54"/>
      <c r="G16" s="55"/>
      <c r="H16" s="55"/>
      <c r="I16" s="55"/>
      <c r="J16" s="55"/>
      <c r="K16" s="67"/>
      <c r="L16" s="7"/>
      <c r="M16" s="7" t="s">
        <v>53</v>
      </c>
      <c r="N16" s="7">
        <v>0</v>
      </c>
      <c r="O16" s="7"/>
      <c r="P16" s="7"/>
      <c r="Q16" s="7"/>
      <c r="R16" s="7"/>
      <c r="S16" s="23"/>
      <c r="T16" s="23" t="s">
        <v>53</v>
      </c>
      <c r="U16" s="23">
        <v>0</v>
      </c>
      <c r="V16" s="23"/>
      <c r="W16" s="23"/>
      <c r="X16" s="23"/>
      <c r="Y16" s="23"/>
      <c r="Z16" s="7"/>
      <c r="AA16" s="7" t="s">
        <v>53</v>
      </c>
      <c r="AB16" s="7">
        <v>0</v>
      </c>
      <c r="AC16" s="7"/>
      <c r="AD16" s="7"/>
      <c r="AE16" s="7"/>
      <c r="AF16" s="7"/>
      <c r="AG16" s="23"/>
      <c r="AH16" s="23" t="s">
        <v>53</v>
      </c>
      <c r="AI16" s="23">
        <v>0</v>
      </c>
      <c r="AJ16" s="23"/>
      <c r="AK16" s="23"/>
      <c r="AL16" s="23"/>
      <c r="AM16" s="23"/>
      <c r="AN16" s="70"/>
    </row>
    <row r="17" spans="1:40" s="3" customFormat="1" ht="138.75" customHeight="1" x14ac:dyDescent="0.25">
      <c r="A17" s="1" t="s">
        <v>81</v>
      </c>
      <c r="B17" s="367"/>
      <c r="C17" s="48"/>
      <c r="D17" s="53" t="s">
        <v>38</v>
      </c>
      <c r="E17" s="54" t="s">
        <v>24</v>
      </c>
      <c r="F17" s="54" t="s">
        <v>22</v>
      </c>
      <c r="G17" s="55" t="s">
        <v>25</v>
      </c>
      <c r="H17" s="56" t="s">
        <v>26</v>
      </c>
      <c r="I17" s="55">
        <v>27</v>
      </c>
      <c r="J17" s="55">
        <v>30</v>
      </c>
      <c r="K17" s="67"/>
      <c r="L17" s="10" t="s">
        <v>64</v>
      </c>
      <c r="M17" s="7" t="s">
        <v>51</v>
      </c>
      <c r="N17" s="7">
        <v>0</v>
      </c>
      <c r="O17" s="7">
        <f>N17</f>
        <v>0</v>
      </c>
      <c r="P17" s="9" t="s">
        <v>67</v>
      </c>
      <c r="Q17" s="11" t="s">
        <v>63</v>
      </c>
      <c r="R17" s="7"/>
      <c r="S17" s="23"/>
      <c r="T17" s="23" t="s">
        <v>51</v>
      </c>
      <c r="U17" s="23">
        <v>0</v>
      </c>
      <c r="V17" s="23">
        <f>U17</f>
        <v>0</v>
      </c>
      <c r="W17" s="24" t="s">
        <v>69</v>
      </c>
      <c r="X17" s="25" t="s">
        <v>63</v>
      </c>
      <c r="Y17" s="23"/>
      <c r="Z17" s="7"/>
      <c r="AA17" s="7" t="s">
        <v>51</v>
      </c>
      <c r="AB17" s="7">
        <v>0</v>
      </c>
      <c r="AC17" s="7">
        <f>AB17</f>
        <v>0</v>
      </c>
      <c r="AD17" s="9" t="s">
        <v>69</v>
      </c>
      <c r="AE17" s="11" t="s">
        <v>63</v>
      </c>
      <c r="AF17" s="7"/>
      <c r="AG17" s="23"/>
      <c r="AH17" s="23" t="s">
        <v>51</v>
      </c>
      <c r="AI17" s="23">
        <v>0</v>
      </c>
      <c r="AJ17" s="23">
        <f>AI17</f>
        <v>0</v>
      </c>
      <c r="AK17" s="24" t="s">
        <v>69</v>
      </c>
      <c r="AL17" s="25" t="s">
        <v>63</v>
      </c>
      <c r="AM17" s="23"/>
      <c r="AN17" s="70"/>
    </row>
    <row r="18" spans="1:40" s="3" customFormat="1" ht="130.5" customHeight="1" x14ac:dyDescent="0.25">
      <c r="A18" s="1" t="s">
        <v>82</v>
      </c>
      <c r="B18" s="368"/>
      <c r="C18" s="52"/>
      <c r="D18" s="57"/>
      <c r="E18" s="54" t="s">
        <v>27</v>
      </c>
      <c r="F18" s="54" t="s">
        <v>22</v>
      </c>
      <c r="G18" s="55" t="s">
        <v>28</v>
      </c>
      <c r="H18" s="56" t="s">
        <v>26</v>
      </c>
      <c r="I18" s="58">
        <v>8315</v>
      </c>
      <c r="J18" s="58">
        <v>8500</v>
      </c>
      <c r="K18" s="68"/>
      <c r="L18" s="10" t="s">
        <v>64</v>
      </c>
      <c r="M18" s="7" t="s">
        <v>52</v>
      </c>
      <c r="N18" s="7">
        <v>0</v>
      </c>
      <c r="O18" s="7">
        <f>N18</f>
        <v>0</v>
      </c>
      <c r="P18" s="9" t="s">
        <v>67</v>
      </c>
      <c r="Q18" s="11" t="s">
        <v>63</v>
      </c>
      <c r="R18" s="7"/>
      <c r="S18" s="23"/>
      <c r="T18" s="23" t="s">
        <v>52</v>
      </c>
      <c r="U18" s="23">
        <v>0</v>
      </c>
      <c r="V18" s="23">
        <f>U18</f>
        <v>0</v>
      </c>
      <c r="W18" s="24" t="s">
        <v>69</v>
      </c>
      <c r="X18" s="25" t="s">
        <v>63</v>
      </c>
      <c r="Y18" s="23"/>
      <c r="Z18" s="7"/>
      <c r="AA18" s="7" t="s">
        <v>52</v>
      </c>
      <c r="AB18" s="7">
        <v>0</v>
      </c>
      <c r="AC18" s="7">
        <f>AB18</f>
        <v>0</v>
      </c>
      <c r="AD18" s="9" t="s">
        <v>69</v>
      </c>
      <c r="AE18" s="11" t="s">
        <v>63</v>
      </c>
      <c r="AF18" s="7"/>
      <c r="AG18" s="23"/>
      <c r="AH18" s="23" t="s">
        <v>52</v>
      </c>
      <c r="AI18" s="23">
        <v>0</v>
      </c>
      <c r="AJ18" s="23">
        <f>AI18</f>
        <v>0</v>
      </c>
      <c r="AK18" s="24" t="s">
        <v>69</v>
      </c>
      <c r="AL18" s="25" t="s">
        <v>63</v>
      </c>
      <c r="AM18" s="23"/>
      <c r="AN18" s="70"/>
    </row>
    <row r="19" spans="1:40" s="3" customFormat="1" ht="16.5" customHeight="1" x14ac:dyDescent="0.35">
      <c r="A19" s="12"/>
      <c r="B19" s="59"/>
      <c r="C19" s="35"/>
      <c r="D19" s="13"/>
      <c r="E19" s="14"/>
      <c r="F19" s="14"/>
      <c r="G19" s="16"/>
      <c r="H19" s="17"/>
      <c r="I19" s="18"/>
      <c r="J19" s="18"/>
      <c r="K19" s="18"/>
      <c r="L19" s="19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:40" s="3" customFormat="1" ht="147" customHeight="1" x14ac:dyDescent="0.25">
      <c r="A20" s="1" t="s">
        <v>83</v>
      </c>
      <c r="B20" s="370"/>
      <c r="C20" s="43"/>
      <c r="D20" s="60"/>
      <c r="E20" s="61" t="s">
        <v>12</v>
      </c>
      <c r="F20" s="61" t="s">
        <v>13</v>
      </c>
      <c r="G20" s="65" t="s">
        <v>7</v>
      </c>
      <c r="H20" s="65" t="s">
        <v>8</v>
      </c>
      <c r="I20" s="65">
        <v>15</v>
      </c>
      <c r="J20" s="65">
        <v>14</v>
      </c>
      <c r="K20" s="66"/>
      <c r="L20" s="10" t="s">
        <v>64</v>
      </c>
      <c r="M20" s="7" t="s">
        <v>50</v>
      </c>
      <c r="N20" s="7">
        <v>0</v>
      </c>
      <c r="O20" s="7" t="e">
        <f>N20/N21*100</f>
        <v>#DIV/0!</v>
      </c>
      <c r="P20" s="9" t="s">
        <v>67</v>
      </c>
      <c r="Q20" s="11" t="s">
        <v>63</v>
      </c>
      <c r="R20" s="7"/>
      <c r="S20" s="23"/>
      <c r="T20" s="23" t="s">
        <v>50</v>
      </c>
      <c r="U20" s="23">
        <v>0</v>
      </c>
      <c r="V20" s="23" t="e">
        <f>U20/U21*100</f>
        <v>#DIV/0!</v>
      </c>
      <c r="W20" s="24" t="s">
        <v>69</v>
      </c>
      <c r="X20" s="25" t="s">
        <v>63</v>
      </c>
      <c r="Y20" s="23"/>
      <c r="Z20" s="7"/>
      <c r="AA20" s="7" t="s">
        <v>50</v>
      </c>
      <c r="AB20" s="7">
        <v>0</v>
      </c>
      <c r="AC20" s="7" t="e">
        <f>AB20/AB21*100</f>
        <v>#DIV/0!</v>
      </c>
      <c r="AD20" s="9" t="s">
        <v>69</v>
      </c>
      <c r="AE20" s="11" t="s">
        <v>63</v>
      </c>
      <c r="AF20" s="7"/>
      <c r="AG20" s="23"/>
      <c r="AH20" s="23" t="s">
        <v>50</v>
      </c>
      <c r="AI20" s="23">
        <v>0</v>
      </c>
      <c r="AJ20" s="23" t="e">
        <f>AI20/AI21*100</f>
        <v>#DIV/0!</v>
      </c>
      <c r="AK20" s="24" t="s">
        <v>69</v>
      </c>
      <c r="AL20" s="25" t="s">
        <v>63</v>
      </c>
      <c r="AM20" s="23"/>
      <c r="AN20" s="70"/>
    </row>
    <row r="21" spans="1:40" s="3" customFormat="1" ht="79.5" customHeight="1" x14ac:dyDescent="0.25">
      <c r="A21" s="1"/>
      <c r="B21" s="370"/>
      <c r="C21" s="46"/>
      <c r="D21" s="47"/>
      <c r="E21" s="44"/>
      <c r="F21" s="44"/>
      <c r="G21" s="45"/>
      <c r="H21" s="45"/>
      <c r="I21" s="45"/>
      <c r="J21" s="45"/>
      <c r="K21" s="67"/>
      <c r="L21" s="7"/>
      <c r="M21" s="7" t="s">
        <v>50</v>
      </c>
      <c r="N21" s="7">
        <v>0</v>
      </c>
      <c r="O21" s="7"/>
      <c r="P21" s="7"/>
      <c r="Q21" s="7"/>
      <c r="R21" s="7"/>
      <c r="S21" s="23"/>
      <c r="T21" s="23" t="s">
        <v>50</v>
      </c>
      <c r="U21" s="23">
        <v>0</v>
      </c>
      <c r="V21" s="23"/>
      <c r="W21" s="23"/>
      <c r="X21" s="23"/>
      <c r="Y21" s="23"/>
      <c r="Z21" s="7"/>
      <c r="AA21" s="7" t="s">
        <v>50</v>
      </c>
      <c r="AB21" s="7">
        <v>0</v>
      </c>
      <c r="AC21" s="7"/>
      <c r="AD21" s="7"/>
      <c r="AE21" s="7"/>
      <c r="AF21" s="7"/>
      <c r="AG21" s="23"/>
      <c r="AH21" s="23" t="s">
        <v>50</v>
      </c>
      <c r="AI21" s="23">
        <v>0</v>
      </c>
      <c r="AJ21" s="23"/>
      <c r="AK21" s="23"/>
      <c r="AL21" s="23"/>
      <c r="AM21" s="23"/>
      <c r="AN21" s="70"/>
    </row>
    <row r="22" spans="1:40" s="3" customFormat="1" ht="14.25" customHeight="1" x14ac:dyDescent="0.25">
      <c r="A22" s="12"/>
      <c r="B22" s="370"/>
      <c r="C22" s="20"/>
      <c r="D22" s="13"/>
      <c r="E22" s="14"/>
      <c r="F22" s="14"/>
      <c r="G22" s="16"/>
      <c r="H22" s="16"/>
      <c r="I22" s="16"/>
      <c r="J22" s="16"/>
      <c r="K22" s="16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</row>
    <row r="23" spans="1:40" s="3" customFormat="1" ht="143.25" customHeight="1" x14ac:dyDescent="0.25">
      <c r="A23" s="1" t="s">
        <v>84</v>
      </c>
      <c r="B23" s="370"/>
      <c r="C23" s="36" t="s">
        <v>36</v>
      </c>
      <c r="D23" s="32"/>
      <c r="E23" s="33" t="s">
        <v>19</v>
      </c>
      <c r="F23" s="33" t="s">
        <v>20</v>
      </c>
      <c r="G23" s="34" t="s">
        <v>7</v>
      </c>
      <c r="H23" s="34" t="s">
        <v>14</v>
      </c>
      <c r="I23" s="37">
        <v>40</v>
      </c>
      <c r="J23" s="37">
        <v>27</v>
      </c>
      <c r="K23" s="69"/>
      <c r="L23" s="9" t="s">
        <v>68</v>
      </c>
      <c r="M23" s="7" t="s">
        <v>48</v>
      </c>
      <c r="N23" s="7">
        <v>0</v>
      </c>
      <c r="O23" s="7" t="e">
        <f>N23/N24*100</f>
        <v>#DIV/0!</v>
      </c>
      <c r="P23" s="9" t="s">
        <v>66</v>
      </c>
      <c r="Q23" s="9" t="s">
        <v>65</v>
      </c>
      <c r="R23" s="7"/>
      <c r="S23" s="23"/>
      <c r="T23" s="23" t="s">
        <v>48</v>
      </c>
      <c r="U23" s="23">
        <v>0</v>
      </c>
      <c r="V23" s="23" t="e">
        <f>U23/U24*100</f>
        <v>#DIV/0!</v>
      </c>
      <c r="W23" s="24" t="s">
        <v>70</v>
      </c>
      <c r="X23" s="24" t="s">
        <v>65</v>
      </c>
      <c r="Y23" s="23"/>
      <c r="Z23" s="7"/>
      <c r="AA23" s="7" t="s">
        <v>48</v>
      </c>
      <c r="AB23" s="7">
        <v>0</v>
      </c>
      <c r="AC23" s="7" t="e">
        <f>AB23/AB24*100</f>
        <v>#DIV/0!</v>
      </c>
      <c r="AD23" s="9" t="s">
        <v>71</v>
      </c>
      <c r="AE23" s="9" t="s">
        <v>65</v>
      </c>
      <c r="AF23" s="7"/>
      <c r="AG23" s="23"/>
      <c r="AH23" s="23" t="s">
        <v>48</v>
      </c>
      <c r="AI23" s="23">
        <v>0</v>
      </c>
      <c r="AJ23" s="23" t="e">
        <f>AI23/AI24*100</f>
        <v>#DIV/0!</v>
      </c>
      <c r="AK23" s="24" t="s">
        <v>70</v>
      </c>
      <c r="AL23" s="24" t="s">
        <v>65</v>
      </c>
      <c r="AM23" s="23"/>
      <c r="AN23" s="70"/>
    </row>
    <row r="24" spans="1:40" s="3" customFormat="1" ht="60.75" customHeight="1" x14ac:dyDescent="0.25">
      <c r="A24" s="1"/>
      <c r="B24" s="370"/>
      <c r="C24" s="32"/>
      <c r="D24" s="32"/>
      <c r="E24" s="33"/>
      <c r="F24" s="33"/>
      <c r="G24" s="34"/>
      <c r="H24" s="34"/>
      <c r="I24" s="37"/>
      <c r="J24" s="37"/>
      <c r="K24" s="69"/>
      <c r="L24" s="7"/>
      <c r="M24" s="7" t="s">
        <v>49</v>
      </c>
      <c r="N24" s="7">
        <v>0</v>
      </c>
      <c r="O24" s="7"/>
      <c r="P24" s="7"/>
      <c r="Q24" s="7"/>
      <c r="R24" s="7"/>
      <c r="S24" s="23"/>
      <c r="T24" s="23" t="s">
        <v>49</v>
      </c>
      <c r="U24" s="23">
        <v>0</v>
      </c>
      <c r="V24" s="23"/>
      <c r="W24" s="23"/>
      <c r="X24" s="23"/>
      <c r="Y24" s="23"/>
      <c r="Z24" s="7"/>
      <c r="AA24" s="7" t="s">
        <v>49</v>
      </c>
      <c r="AB24" s="7">
        <v>0</v>
      </c>
      <c r="AC24" s="7"/>
      <c r="AD24" s="7"/>
      <c r="AE24" s="7"/>
      <c r="AF24" s="7"/>
      <c r="AG24" s="23"/>
      <c r="AH24" s="23" t="s">
        <v>49</v>
      </c>
      <c r="AI24" s="23">
        <v>0</v>
      </c>
      <c r="AJ24" s="23"/>
      <c r="AK24" s="23"/>
      <c r="AL24" s="23"/>
      <c r="AM24" s="23"/>
      <c r="AN24" s="70"/>
    </row>
    <row r="25" spans="1:40" s="3" customFormat="1" ht="161.25" customHeight="1" x14ac:dyDescent="0.25">
      <c r="A25" s="1" t="s">
        <v>85</v>
      </c>
      <c r="B25" s="370"/>
      <c r="C25" s="32"/>
      <c r="D25" s="36" t="s">
        <v>39</v>
      </c>
      <c r="E25" s="33" t="s">
        <v>29</v>
      </c>
      <c r="F25" s="33" t="s">
        <v>22</v>
      </c>
      <c r="G25" s="34" t="s">
        <v>23</v>
      </c>
      <c r="H25" s="34" t="s">
        <v>30</v>
      </c>
      <c r="I25" s="37">
        <v>16</v>
      </c>
      <c r="J25" s="37">
        <v>15</v>
      </c>
      <c r="K25" s="69"/>
      <c r="L25" s="10" t="s">
        <v>64</v>
      </c>
      <c r="M25" s="7" t="s">
        <v>29</v>
      </c>
      <c r="N25" s="7">
        <v>0</v>
      </c>
      <c r="O25" s="7">
        <f>N25</f>
        <v>0</v>
      </c>
      <c r="P25" s="9" t="s">
        <v>67</v>
      </c>
      <c r="Q25" s="11" t="s">
        <v>63</v>
      </c>
      <c r="R25" s="7"/>
      <c r="S25" s="23"/>
      <c r="T25" s="23" t="s">
        <v>29</v>
      </c>
      <c r="U25" s="23">
        <v>0</v>
      </c>
      <c r="V25" s="23">
        <f>U25</f>
        <v>0</v>
      </c>
      <c r="W25" s="24" t="s">
        <v>69</v>
      </c>
      <c r="X25" s="25" t="s">
        <v>63</v>
      </c>
      <c r="Y25" s="23"/>
      <c r="Z25" s="7"/>
      <c r="AA25" s="7" t="s">
        <v>29</v>
      </c>
      <c r="AB25" s="7">
        <v>0</v>
      </c>
      <c r="AC25" s="7">
        <f>AB25</f>
        <v>0</v>
      </c>
      <c r="AD25" s="9" t="s">
        <v>69</v>
      </c>
      <c r="AE25" s="11" t="s">
        <v>63</v>
      </c>
      <c r="AF25" s="7"/>
      <c r="AG25" s="23"/>
      <c r="AH25" s="23" t="s">
        <v>29</v>
      </c>
      <c r="AI25" s="23">
        <v>0</v>
      </c>
      <c r="AJ25" s="23">
        <f>AI25</f>
        <v>0</v>
      </c>
      <c r="AK25" s="24" t="s">
        <v>69</v>
      </c>
      <c r="AL25" s="25" t="s">
        <v>63</v>
      </c>
      <c r="AM25" s="23"/>
      <c r="AN25" s="71"/>
    </row>
    <row r="26" spans="1:40" x14ac:dyDescent="0.3">
      <c r="H26" s="5"/>
    </row>
    <row r="27" spans="1:40" ht="15.75" x14ac:dyDescent="0.3">
      <c r="A27" s="40" t="s">
        <v>86</v>
      </c>
      <c r="B27" s="40"/>
      <c r="C27" s="40"/>
      <c r="D27" s="40"/>
      <c r="E27" s="40"/>
      <c r="F27" s="40"/>
      <c r="G27" s="75"/>
      <c r="H27" s="40"/>
      <c r="I27" s="40"/>
      <c r="J27" s="40"/>
      <c r="K27" s="40"/>
    </row>
    <row r="28" spans="1:40" x14ac:dyDescent="0.3">
      <c r="A28" s="41" t="s">
        <v>90</v>
      </c>
      <c r="B28" s="350" t="s">
        <v>89</v>
      </c>
      <c r="C28" s="350"/>
      <c r="D28" s="350"/>
      <c r="E28" s="350"/>
      <c r="F28" s="350"/>
      <c r="G28" s="350"/>
      <c r="H28" s="350"/>
      <c r="I28" s="350"/>
      <c r="J28" s="350"/>
      <c r="K28" s="42"/>
    </row>
    <row r="29" spans="1:40" x14ac:dyDescent="0.3">
      <c r="A29" s="41" t="s">
        <v>91</v>
      </c>
      <c r="B29" s="350" t="s">
        <v>87</v>
      </c>
      <c r="C29" s="350"/>
      <c r="D29" s="350"/>
      <c r="E29" s="350"/>
      <c r="F29" s="350"/>
      <c r="G29" s="350"/>
      <c r="H29" s="350"/>
      <c r="I29" s="350"/>
      <c r="J29" s="350"/>
      <c r="K29" s="42"/>
    </row>
    <row r="30" spans="1:40" x14ac:dyDescent="0.3">
      <c r="A30" s="41" t="s">
        <v>92</v>
      </c>
      <c r="B30" s="350" t="s">
        <v>88</v>
      </c>
      <c r="C30" s="350"/>
      <c r="D30" s="350"/>
      <c r="E30" s="350"/>
      <c r="F30" s="350"/>
      <c r="G30" s="350"/>
      <c r="H30" s="350"/>
      <c r="I30" s="350"/>
      <c r="J30" s="350"/>
      <c r="K30" s="42"/>
    </row>
    <row r="31" spans="1:40" ht="15.75" x14ac:dyDescent="0.3">
      <c r="B31" s="38"/>
      <c r="C31" s="39"/>
      <c r="D31"/>
    </row>
  </sheetData>
  <mergeCells count="51">
    <mergeCell ref="B20:B25"/>
    <mergeCell ref="B28:J28"/>
    <mergeCell ref="B29:J29"/>
    <mergeCell ref="B30:J30"/>
    <mergeCell ref="AJ4:AJ6"/>
    <mergeCell ref="AB4:AB6"/>
    <mergeCell ref="AC4:AC6"/>
    <mergeCell ref="R4:R6"/>
    <mergeCell ref="S4:S5"/>
    <mergeCell ref="T4:T6"/>
    <mergeCell ref="U4:U6"/>
    <mergeCell ref="V4:V6"/>
    <mergeCell ref="W4:W6"/>
    <mergeCell ref="L4:L6"/>
    <mergeCell ref="M4:M6"/>
    <mergeCell ref="N4:N6"/>
    <mergeCell ref="AK4:AK6"/>
    <mergeCell ref="AL4:AL6"/>
    <mergeCell ref="AM4:AM6"/>
    <mergeCell ref="AN4:AN6"/>
    <mergeCell ref="B8:B18"/>
    <mergeCell ref="C12:C13"/>
    <mergeCell ref="AD4:AD6"/>
    <mergeCell ref="AE4:AE6"/>
    <mergeCell ref="AF4:AF6"/>
    <mergeCell ref="AG4:AG5"/>
    <mergeCell ref="AH4:AH6"/>
    <mergeCell ref="AI4:AI6"/>
    <mergeCell ref="X4:X6"/>
    <mergeCell ref="Y4:Y6"/>
    <mergeCell ref="Z4:Z5"/>
    <mergeCell ref="AA4:AA6"/>
    <mergeCell ref="O4:O6"/>
    <mergeCell ref="P4:P6"/>
    <mergeCell ref="Q4:Q6"/>
    <mergeCell ref="F4:F6"/>
    <mergeCell ref="G4:G6"/>
    <mergeCell ref="H4:H6"/>
    <mergeCell ref="I4:I5"/>
    <mergeCell ref="J4:J5"/>
    <mergeCell ref="K4:K5"/>
    <mergeCell ref="A2:G2"/>
    <mergeCell ref="K2:R2"/>
    <mergeCell ref="S2:Y2"/>
    <mergeCell ref="Z2:AF2"/>
    <mergeCell ref="AG2:AM2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11" workbookViewId="0">
      <selection activeCell="A3" sqref="A3:E24"/>
    </sheetView>
  </sheetViews>
  <sheetFormatPr defaultColWidth="9.140625" defaultRowHeight="15" x14ac:dyDescent="0.25"/>
  <cols>
    <col min="1" max="1" width="7.140625" style="81" customWidth="1"/>
    <col min="2" max="2" width="19.42578125" style="79" customWidth="1"/>
    <col min="3" max="3" width="36.5703125" style="79" customWidth="1"/>
    <col min="4" max="4" width="39.42578125" style="79" customWidth="1"/>
    <col min="5" max="5" width="18.7109375" style="80" customWidth="1"/>
    <col min="6" max="6" width="13" style="80" customWidth="1"/>
    <col min="7" max="7" width="14" style="80" customWidth="1"/>
    <col min="8" max="16384" width="9.140625" style="80"/>
  </cols>
  <sheetData>
    <row r="1" spans="1:7" ht="15.6" x14ac:dyDescent="0.35">
      <c r="A1" s="371" t="s">
        <v>127</v>
      </c>
      <c r="B1" s="371"/>
      <c r="C1" s="371"/>
      <c r="D1" s="371"/>
      <c r="E1" s="371"/>
    </row>
    <row r="3" spans="1:7" s="82" customFormat="1" ht="39" customHeight="1" x14ac:dyDescent="0.35">
      <c r="A3" s="83" t="s">
        <v>0</v>
      </c>
      <c r="B3" s="84" t="s">
        <v>112</v>
      </c>
      <c r="C3" s="84" t="s">
        <v>111</v>
      </c>
      <c r="D3" s="95" t="s">
        <v>113</v>
      </c>
      <c r="E3" s="83" t="s">
        <v>116</v>
      </c>
      <c r="F3" s="91"/>
    </row>
    <row r="4" spans="1:7" ht="14.45" x14ac:dyDescent="0.35">
      <c r="A4" s="87"/>
      <c r="B4" s="86"/>
      <c r="C4" s="86"/>
      <c r="D4" s="89"/>
      <c r="E4" s="85"/>
      <c r="F4" s="92"/>
      <c r="G4" s="94"/>
    </row>
    <row r="5" spans="1:7" ht="43.5" x14ac:dyDescent="0.35">
      <c r="A5" s="87" t="s">
        <v>119</v>
      </c>
      <c r="B5" s="86" t="s">
        <v>109</v>
      </c>
      <c r="C5" s="86" t="s">
        <v>34</v>
      </c>
      <c r="D5" s="88" t="s">
        <v>22</v>
      </c>
      <c r="E5" s="85"/>
      <c r="F5" s="93"/>
    </row>
    <row r="6" spans="1:7" ht="14.45" x14ac:dyDescent="0.35">
      <c r="A6" s="87"/>
      <c r="B6" s="86"/>
      <c r="C6" s="86"/>
      <c r="D6" s="89"/>
      <c r="E6" s="85"/>
      <c r="F6" s="93"/>
    </row>
    <row r="7" spans="1:7" ht="29.1" x14ac:dyDescent="0.35">
      <c r="A7" s="87" t="s">
        <v>122</v>
      </c>
      <c r="B7" s="86" t="s">
        <v>108</v>
      </c>
      <c r="C7" s="86" t="s">
        <v>35</v>
      </c>
      <c r="D7" s="89" t="str">
        <f>'ISIAN POKJA SOSIALISASI'!M13</f>
        <v>1. Pembinaan pelaku pengadaan (OPD) dan pelaku usaha</v>
      </c>
      <c r="E7" s="96" t="s">
        <v>125</v>
      </c>
      <c r="F7" s="93"/>
    </row>
    <row r="8" spans="1:7" ht="14.45" x14ac:dyDescent="0.35">
      <c r="A8" s="87"/>
      <c r="B8" s="86"/>
      <c r="C8" s="86"/>
      <c r="D8" s="89" t="str">
        <f>'ISIAN POKJA SOSIALISASI'!M14</f>
        <v xml:space="preserve">2. Pembukaan etalase baru </v>
      </c>
      <c r="E8" s="96"/>
      <c r="F8" s="93"/>
    </row>
    <row r="9" spans="1:7" ht="14.45" x14ac:dyDescent="0.35">
      <c r="A9" s="87"/>
      <c r="B9" s="86"/>
      <c r="C9" s="86"/>
      <c r="D9" s="89"/>
      <c r="E9" s="96"/>
      <c r="F9" s="93"/>
    </row>
    <row r="10" spans="1:7" ht="29.1" x14ac:dyDescent="0.35">
      <c r="A10" s="87" t="s">
        <v>123</v>
      </c>
      <c r="B10" s="86" t="s">
        <v>110</v>
      </c>
      <c r="C10" s="86" t="s">
        <v>37</v>
      </c>
      <c r="D10" s="89" t="str">
        <f>'ISIAN POKJA SOSIALISASI'!M15</f>
        <v xml:space="preserve">1. Supervisi perencanaan pengadaan (Pendampingan input RUP)   </v>
      </c>
      <c r="E10" s="96" t="s">
        <v>126</v>
      </c>
      <c r="F10" s="93"/>
    </row>
    <row r="11" spans="1:7" ht="29.1" x14ac:dyDescent="0.35">
      <c r="A11" s="87"/>
      <c r="B11" s="86"/>
      <c r="C11" s="86"/>
      <c r="D11" s="89" t="str">
        <f>'ISIAN POKJA SOSIALISASI'!M16</f>
        <v xml:space="preserve">2. Monev pelaksanaan pengadaan barang dan jasa </v>
      </c>
      <c r="E11" s="96" t="s">
        <v>125</v>
      </c>
      <c r="F11" s="93"/>
    </row>
    <row r="12" spans="1:7" ht="14.45" x14ac:dyDescent="0.35">
      <c r="A12" s="87"/>
      <c r="B12" s="86"/>
      <c r="C12" s="86"/>
      <c r="D12" s="89"/>
      <c r="E12" s="96"/>
      <c r="F12" s="90"/>
    </row>
    <row r="13" spans="1:7" ht="14.45" x14ac:dyDescent="0.35">
      <c r="A13" s="87" t="s">
        <v>124</v>
      </c>
      <c r="B13" s="86" t="s">
        <v>110</v>
      </c>
      <c r="C13" s="86" t="s">
        <v>38</v>
      </c>
      <c r="D13" s="89" t="str">
        <f>'ISIAN POKJA SOSIALISASI'!M20</f>
        <v xml:space="preserve">1. Pembinaan pelaku usaha </v>
      </c>
      <c r="E13" s="96" t="s">
        <v>125</v>
      </c>
      <c r="F13" s="90"/>
    </row>
    <row r="14" spans="1:7" ht="29.1" x14ac:dyDescent="0.35">
      <c r="A14" s="87"/>
      <c r="B14" s="86"/>
      <c r="C14" s="86"/>
      <c r="D14" s="89" t="str">
        <f>'ISIAN POKJA SOSIALISASI'!M21</f>
        <v xml:space="preserve">2. Sosialisasi pembukaan etalase baru pada katalog elektronik lokal </v>
      </c>
      <c r="E14" s="96"/>
      <c r="F14" s="90"/>
    </row>
    <row r="15" spans="1:7" ht="14.45" x14ac:dyDescent="0.35">
      <c r="A15" s="87"/>
      <c r="B15" s="86"/>
      <c r="C15" s="86"/>
      <c r="D15" s="89"/>
      <c r="E15" s="96"/>
      <c r="F15" s="90"/>
    </row>
    <row r="16" spans="1:7" ht="31.5" customHeight="1" x14ac:dyDescent="0.35">
      <c r="A16" s="87" t="s">
        <v>120</v>
      </c>
      <c r="B16" s="86" t="s">
        <v>108</v>
      </c>
      <c r="C16" s="86" t="s">
        <v>107</v>
      </c>
      <c r="D16" s="89" t="str">
        <f>'ISIAN POKJA SOSIALISASI'!M26</f>
        <v xml:space="preserve">1. Peningkatan pembinaan OPD dalam pengadaan barang dan jasa </v>
      </c>
      <c r="E16" s="96" t="s">
        <v>125</v>
      </c>
      <c r="F16" s="90"/>
    </row>
    <row r="17" spans="1:6" ht="32.25" customHeight="1" x14ac:dyDescent="0.35">
      <c r="A17" s="87"/>
      <c r="B17" s="86"/>
      <c r="C17" s="86"/>
      <c r="D17" s="89" t="str">
        <f>'ISIAN POKJA SOSIALISASI'!M27</f>
        <v xml:space="preserve">2. Peningkatan fasilitasi perijinan dan sertifikasi TKDN </v>
      </c>
      <c r="E17" s="96" t="s">
        <v>125</v>
      </c>
      <c r="F17" s="90"/>
    </row>
    <row r="18" spans="1:6" ht="14.45" x14ac:dyDescent="0.35">
      <c r="A18" s="87"/>
      <c r="B18" s="86"/>
      <c r="C18" s="86"/>
      <c r="D18" s="89"/>
      <c r="E18" s="96"/>
      <c r="F18" s="90"/>
    </row>
    <row r="19" spans="1:6" ht="29.1" x14ac:dyDescent="0.35">
      <c r="A19" s="87" t="s">
        <v>121</v>
      </c>
      <c r="B19" s="86" t="s">
        <v>110</v>
      </c>
      <c r="C19" s="86" t="s">
        <v>39</v>
      </c>
      <c r="D19" s="89" t="str">
        <f>'ISIAN POKJA SOSIALISASI'!M28</f>
        <v xml:space="preserve">Supervisi perencanaan pengadaan (Pendampingan input RUP)                          </v>
      </c>
      <c r="E19" s="96" t="s">
        <v>126</v>
      </c>
      <c r="F19" s="90"/>
    </row>
    <row r="20" spans="1:6" ht="29.1" x14ac:dyDescent="0.35">
      <c r="A20" s="87"/>
      <c r="B20" s="86"/>
      <c r="C20" s="86"/>
      <c r="D20" s="89" t="str">
        <f>'ISIAN POKJA SOSIALISASI'!M30</f>
        <v xml:space="preserve"> 1. Sosialisasi RoadMap P3DN Kabupaten Pati Tahun 2024 - 2028                                  </v>
      </c>
      <c r="E20" s="96" t="s">
        <v>126</v>
      </c>
      <c r="F20" s="90"/>
    </row>
    <row r="21" spans="1:6" ht="14.45" x14ac:dyDescent="0.35">
      <c r="A21" s="87"/>
      <c r="B21" s="86"/>
      <c r="C21" s="86"/>
      <c r="D21" s="89" t="e">
        <f>'ISIAN POKJA SOSIALISASI'!#REF!</f>
        <v>#REF!</v>
      </c>
      <c r="E21" s="96" t="s">
        <v>125</v>
      </c>
      <c r="F21" s="90"/>
    </row>
    <row r="22" spans="1:6" ht="29.1" x14ac:dyDescent="0.35">
      <c r="A22" s="87"/>
      <c r="B22" s="86"/>
      <c r="C22" s="86"/>
      <c r="D22" s="89" t="str">
        <f>'ISIAN POKJA SOSIALISASI'!M31</f>
        <v xml:space="preserve">3. Publikasi peraturan dan hasil  kinerja terkait P3DN       </v>
      </c>
      <c r="E22" s="96" t="s">
        <v>125</v>
      </c>
      <c r="F22" s="90"/>
    </row>
    <row r="23" spans="1:6" ht="14.45" x14ac:dyDescent="0.35">
      <c r="A23" s="87"/>
      <c r="B23" s="86"/>
      <c r="C23" s="86"/>
      <c r="D23" s="89" t="str">
        <f>'ISIAN POKJA SOSIALISASI'!M32</f>
        <v xml:space="preserve">4.  Fasilitasi percepatan perijinan                                 </v>
      </c>
      <c r="E23" s="96" t="s">
        <v>125</v>
      </c>
      <c r="F23" s="90"/>
    </row>
    <row r="24" spans="1:6" ht="14.45" x14ac:dyDescent="0.35">
      <c r="A24" s="87"/>
      <c r="B24" s="86"/>
      <c r="C24" s="86"/>
      <c r="D24" s="89" t="e">
        <f>'ISIAN POKJA SOSIALISASI'!#REF!</f>
        <v>#REF!</v>
      </c>
      <c r="E24" s="96" t="s">
        <v>125</v>
      </c>
      <c r="F24" s="90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ISIAN POKJA SOSIALISASI</vt:lpstr>
      <vt:lpstr>Sheet2</vt:lpstr>
      <vt:lpstr>Sheet1</vt:lpstr>
      <vt:lpstr>PENJELASAN FORMAT</vt:lpstr>
      <vt:lpstr>PROGRAM KERJA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 PATI JATENG</dc:creator>
  <cp:lastModifiedBy>Lenovo Yoga 520</cp:lastModifiedBy>
  <dcterms:created xsi:type="dcterms:W3CDTF">2024-01-11T02:05:16Z</dcterms:created>
  <dcterms:modified xsi:type="dcterms:W3CDTF">2024-12-02T08:15:45Z</dcterms:modified>
</cp:coreProperties>
</file>